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M77" i="23" s="1"/>
  <c r="L81" i="23"/>
  <c r="K81" i="23"/>
  <c r="J81" i="23"/>
  <c r="I81" i="23"/>
  <c r="I77" i="23" s="1"/>
  <c r="H81" i="23"/>
  <c r="G81" i="23"/>
  <c r="F81" i="23"/>
  <c r="E81" i="23"/>
  <c r="E77" i="23" s="1"/>
  <c r="M78" i="23"/>
  <c r="L78" i="23"/>
  <c r="K78" i="23"/>
  <c r="J78" i="23"/>
  <c r="J77" i="23" s="1"/>
  <c r="I78" i="23"/>
  <c r="H78" i="23"/>
  <c r="G78" i="23"/>
  <c r="F78" i="23"/>
  <c r="F77" i="23" s="1"/>
  <c r="E78" i="23"/>
  <c r="L77" i="23"/>
  <c r="K77" i="23"/>
  <c r="H77" i="23"/>
  <c r="G77" i="23"/>
  <c r="M73" i="23"/>
  <c r="L73" i="23"/>
  <c r="K73" i="23"/>
  <c r="J73" i="23"/>
  <c r="I73" i="23"/>
  <c r="H73" i="23"/>
  <c r="G73" i="23"/>
  <c r="F73" i="23"/>
  <c r="E73" i="23"/>
  <c r="M68" i="23"/>
  <c r="M64" i="23" s="1"/>
  <c r="L68" i="23"/>
  <c r="K68" i="23"/>
  <c r="J68" i="23"/>
  <c r="I68" i="23"/>
  <c r="I64" i="23" s="1"/>
  <c r="H68" i="23"/>
  <c r="G68" i="23"/>
  <c r="F68" i="23"/>
  <c r="E68" i="23"/>
  <c r="E64" i="23" s="1"/>
  <c r="M65" i="23"/>
  <c r="L65" i="23"/>
  <c r="K65" i="23"/>
  <c r="J65" i="23"/>
  <c r="J64" i="23" s="1"/>
  <c r="I65" i="23"/>
  <c r="H65" i="23"/>
  <c r="G65" i="23"/>
  <c r="F65" i="23"/>
  <c r="F64" i="23" s="1"/>
  <c r="E65" i="23"/>
  <c r="L64" i="23"/>
  <c r="K64" i="23"/>
  <c r="H64" i="23"/>
  <c r="G64" i="23"/>
  <c r="M59" i="23"/>
  <c r="L59" i="23"/>
  <c r="K59" i="23"/>
  <c r="J59" i="23"/>
  <c r="I59" i="23"/>
  <c r="H59" i="23"/>
  <c r="G59" i="23"/>
  <c r="F59" i="23"/>
  <c r="E59" i="23"/>
  <c r="M56" i="23"/>
  <c r="M52" i="23" s="1"/>
  <c r="L56" i="23"/>
  <c r="K56" i="23"/>
  <c r="J56" i="23"/>
  <c r="I56" i="23"/>
  <c r="I52" i="23" s="1"/>
  <c r="H56" i="23"/>
  <c r="G56" i="23"/>
  <c r="F56" i="23"/>
  <c r="E56" i="23"/>
  <c r="E52" i="23" s="1"/>
  <c r="M53" i="23"/>
  <c r="L53" i="23"/>
  <c r="K53" i="23"/>
  <c r="J53" i="23"/>
  <c r="J52" i="23" s="1"/>
  <c r="I53" i="23"/>
  <c r="H53" i="23"/>
  <c r="G53" i="23"/>
  <c r="F53" i="23"/>
  <c r="F52" i="23" s="1"/>
  <c r="E53" i="23"/>
  <c r="L52" i="23"/>
  <c r="K52" i="23"/>
  <c r="K51" i="23" s="1"/>
  <c r="H52" i="23"/>
  <c r="G52" i="23"/>
  <c r="G51" i="23" s="1"/>
  <c r="L51" i="23"/>
  <c r="H51" i="23"/>
  <c r="M47" i="23"/>
  <c r="M4" i="23" s="1"/>
  <c r="L47" i="23"/>
  <c r="K47" i="23"/>
  <c r="J47" i="23"/>
  <c r="I47" i="23"/>
  <c r="I4" i="23" s="1"/>
  <c r="H47" i="23"/>
  <c r="G47" i="23"/>
  <c r="F47" i="23"/>
  <c r="E47" i="23"/>
  <c r="E4" i="23" s="1"/>
  <c r="M8" i="23"/>
  <c r="L8" i="23"/>
  <c r="K8" i="23"/>
  <c r="J8" i="23"/>
  <c r="J4" i="23" s="1"/>
  <c r="I8" i="23"/>
  <c r="H8" i="23"/>
  <c r="G8" i="23"/>
  <c r="F8" i="23"/>
  <c r="F4" i="23" s="1"/>
  <c r="E8" i="23"/>
  <c r="M5" i="23"/>
  <c r="L5" i="23"/>
  <c r="K5" i="23"/>
  <c r="K4" i="23" s="1"/>
  <c r="K92" i="23" s="1"/>
  <c r="J5" i="23"/>
  <c r="I5" i="23"/>
  <c r="H5" i="23"/>
  <c r="G5" i="23"/>
  <c r="G4" i="23" s="1"/>
  <c r="F5" i="23"/>
  <c r="E5" i="23"/>
  <c r="L4" i="23"/>
  <c r="L92" i="23" s="1"/>
  <c r="H4" i="23"/>
  <c r="H92" i="23" s="1"/>
  <c r="M81" i="22"/>
  <c r="L81" i="22"/>
  <c r="K81" i="22"/>
  <c r="J81" i="22"/>
  <c r="J77" i="22" s="1"/>
  <c r="I81" i="22"/>
  <c r="H81" i="22"/>
  <c r="G81" i="22"/>
  <c r="F81" i="22"/>
  <c r="F77" i="22" s="1"/>
  <c r="E81" i="22"/>
  <c r="M78" i="22"/>
  <c r="L78" i="22"/>
  <c r="K78" i="22"/>
  <c r="K77" i="22" s="1"/>
  <c r="J78" i="22"/>
  <c r="I78" i="22"/>
  <c r="H78" i="22"/>
  <c r="G78" i="22"/>
  <c r="G77" i="22" s="1"/>
  <c r="F78" i="22"/>
  <c r="E78" i="22"/>
  <c r="M77" i="22"/>
  <c r="L77" i="22"/>
  <c r="I77" i="22"/>
  <c r="H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J64" i="22" s="1"/>
  <c r="I68" i="22"/>
  <c r="H68" i="22"/>
  <c r="G68" i="22"/>
  <c r="F68" i="22"/>
  <c r="F64" i="22" s="1"/>
  <c r="E68" i="22"/>
  <c r="M65" i="22"/>
  <c r="L65" i="22"/>
  <c r="K65" i="22"/>
  <c r="K64" i="22" s="1"/>
  <c r="J65" i="22"/>
  <c r="I65" i="22"/>
  <c r="H65" i="22"/>
  <c r="G65" i="22"/>
  <c r="G64" i="22" s="1"/>
  <c r="F65" i="22"/>
  <c r="E65" i="22"/>
  <c r="M64" i="22"/>
  <c r="L64" i="22"/>
  <c r="I64" i="22"/>
  <c r="H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J52" i="22" s="1"/>
  <c r="J51" i="22" s="1"/>
  <c r="I56" i="22"/>
  <c r="H56" i="22"/>
  <c r="G56" i="22"/>
  <c r="F56" i="22"/>
  <c r="F52" i="22" s="1"/>
  <c r="F51" i="22" s="1"/>
  <c r="E56" i="22"/>
  <c r="M53" i="22"/>
  <c r="L53" i="22"/>
  <c r="K53" i="22"/>
  <c r="K52" i="22" s="1"/>
  <c r="K51" i="22" s="1"/>
  <c r="J53" i="22"/>
  <c r="I53" i="22"/>
  <c r="H53" i="22"/>
  <c r="G53" i="22"/>
  <c r="G52" i="22" s="1"/>
  <c r="G51" i="22" s="1"/>
  <c r="F53" i="22"/>
  <c r="E53" i="22"/>
  <c r="M52" i="22"/>
  <c r="L52" i="22"/>
  <c r="L51" i="22" s="1"/>
  <c r="I52" i="22"/>
  <c r="H52" i="22"/>
  <c r="H51" i="22" s="1"/>
  <c r="E52" i="22"/>
  <c r="M51" i="22"/>
  <c r="I51" i="22"/>
  <c r="E51" i="22"/>
  <c r="M47" i="22"/>
  <c r="L47" i="22"/>
  <c r="K47" i="22"/>
  <c r="J47" i="22"/>
  <c r="J4" i="22" s="1"/>
  <c r="J92" i="22" s="1"/>
  <c r="I47" i="22"/>
  <c r="H47" i="22"/>
  <c r="G47" i="22"/>
  <c r="F47" i="22"/>
  <c r="F4" i="22" s="1"/>
  <c r="F92" i="22" s="1"/>
  <c r="E47" i="22"/>
  <c r="M8" i="22"/>
  <c r="L8" i="22"/>
  <c r="K8" i="22"/>
  <c r="K4" i="22" s="1"/>
  <c r="K92" i="22" s="1"/>
  <c r="J8" i="22"/>
  <c r="I8" i="22"/>
  <c r="H8" i="22"/>
  <c r="G8" i="22"/>
  <c r="G4" i="22" s="1"/>
  <c r="G92" i="22" s="1"/>
  <c r="F8" i="22"/>
  <c r="E8" i="22"/>
  <c r="M5" i="22"/>
  <c r="L5" i="22"/>
  <c r="L4" i="22" s="1"/>
  <c r="L92" i="22" s="1"/>
  <c r="K5" i="22"/>
  <c r="J5" i="22"/>
  <c r="I5" i="22"/>
  <c r="H5" i="22"/>
  <c r="H4" i="22" s="1"/>
  <c r="H92" i="22" s="1"/>
  <c r="G5" i="22"/>
  <c r="F5" i="22"/>
  <c r="E5" i="22"/>
  <c r="M4" i="22"/>
  <c r="M92" i="22" s="1"/>
  <c r="I4" i="22"/>
  <c r="I92" i="22" s="1"/>
  <c r="E4" i="22"/>
  <c r="E92" i="22" s="1"/>
  <c r="M81" i="21"/>
  <c r="L81" i="21"/>
  <c r="K81" i="21"/>
  <c r="K77" i="21" s="1"/>
  <c r="J81" i="21"/>
  <c r="I81" i="21"/>
  <c r="H81" i="21"/>
  <c r="G81" i="21"/>
  <c r="G77" i="21" s="1"/>
  <c r="F81" i="21"/>
  <c r="E81" i="21"/>
  <c r="M78" i="21"/>
  <c r="L78" i="21"/>
  <c r="L77" i="21" s="1"/>
  <c r="K78" i="21"/>
  <c r="J78" i="21"/>
  <c r="I78" i="21"/>
  <c r="H78" i="21"/>
  <c r="H77" i="21" s="1"/>
  <c r="G78" i="21"/>
  <c r="F78" i="21"/>
  <c r="E78" i="21"/>
  <c r="M77" i="21"/>
  <c r="J77" i="21"/>
  <c r="I77" i="21"/>
  <c r="F77" i="21"/>
  <c r="E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K64" i="21" s="1"/>
  <c r="J68" i="21"/>
  <c r="I68" i="21"/>
  <c r="H68" i="21"/>
  <c r="G68" i="21"/>
  <c r="G64" i="21" s="1"/>
  <c r="F68" i="21"/>
  <c r="E68" i="21"/>
  <c r="M65" i="21"/>
  <c r="L65" i="21"/>
  <c r="L64" i="21" s="1"/>
  <c r="K65" i="21"/>
  <c r="J65" i="21"/>
  <c r="I65" i="21"/>
  <c r="H65" i="21"/>
  <c r="H64" i="21" s="1"/>
  <c r="G65" i="21"/>
  <c r="F65" i="21"/>
  <c r="E65" i="21"/>
  <c r="M64" i="21"/>
  <c r="J64" i="21"/>
  <c r="I64" i="21"/>
  <c r="F64" i="21"/>
  <c r="E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K52" i="21" s="1"/>
  <c r="K51" i="21" s="1"/>
  <c r="J56" i="21"/>
  <c r="I56" i="21"/>
  <c r="H56" i="21"/>
  <c r="G56" i="21"/>
  <c r="G52" i="21" s="1"/>
  <c r="G51" i="21" s="1"/>
  <c r="F56" i="21"/>
  <c r="E56" i="21"/>
  <c r="M53" i="21"/>
  <c r="L53" i="21"/>
  <c r="L52" i="21" s="1"/>
  <c r="L51" i="21" s="1"/>
  <c r="K53" i="21"/>
  <c r="J53" i="21"/>
  <c r="I53" i="21"/>
  <c r="H53" i="21"/>
  <c r="H52" i="21" s="1"/>
  <c r="H51" i="21" s="1"/>
  <c r="G53" i="21"/>
  <c r="F53" i="21"/>
  <c r="E53" i="21"/>
  <c r="M52" i="21"/>
  <c r="M51" i="21" s="1"/>
  <c r="J52" i="21"/>
  <c r="I52" i="21"/>
  <c r="I51" i="21" s="1"/>
  <c r="F52" i="21"/>
  <c r="E52" i="21"/>
  <c r="E51" i="21" s="1"/>
  <c r="J51" i="21"/>
  <c r="F51" i="21"/>
  <c r="M47" i="21"/>
  <c r="L47" i="21"/>
  <c r="K47" i="21"/>
  <c r="K4" i="21" s="1"/>
  <c r="J47" i="21"/>
  <c r="I47" i="21"/>
  <c r="H47" i="21"/>
  <c r="G47" i="21"/>
  <c r="G4" i="21" s="1"/>
  <c r="F47" i="21"/>
  <c r="E47" i="21"/>
  <c r="M8" i="21"/>
  <c r="L8" i="21"/>
  <c r="L4" i="21" s="1"/>
  <c r="K8" i="21"/>
  <c r="J8" i="21"/>
  <c r="I8" i="21"/>
  <c r="H8" i="21"/>
  <c r="H4" i="21" s="1"/>
  <c r="G8" i="21"/>
  <c r="F8" i="21"/>
  <c r="E8" i="21"/>
  <c r="M5" i="21"/>
  <c r="M4" i="21" s="1"/>
  <c r="L5" i="21"/>
  <c r="K5" i="21"/>
  <c r="J5" i="21"/>
  <c r="I5" i="21"/>
  <c r="I4" i="21" s="1"/>
  <c r="H5" i="21"/>
  <c r="G5" i="21"/>
  <c r="F5" i="21"/>
  <c r="E5" i="21"/>
  <c r="E4" i="21" s="1"/>
  <c r="J4" i="21"/>
  <c r="J92" i="21" s="1"/>
  <c r="F4" i="21"/>
  <c r="F92" i="21" s="1"/>
  <c r="M81" i="20"/>
  <c r="L81" i="20"/>
  <c r="L77" i="20" s="1"/>
  <c r="K81" i="20"/>
  <c r="J81" i="20"/>
  <c r="I81" i="20"/>
  <c r="H81" i="20"/>
  <c r="H77" i="20" s="1"/>
  <c r="G81" i="20"/>
  <c r="F81" i="20"/>
  <c r="E81" i="20"/>
  <c r="M78" i="20"/>
  <c r="M77" i="20" s="1"/>
  <c r="L78" i="20"/>
  <c r="K78" i="20"/>
  <c r="J78" i="20"/>
  <c r="I78" i="20"/>
  <c r="I77" i="20" s="1"/>
  <c r="H78" i="20"/>
  <c r="G78" i="20"/>
  <c r="F78" i="20"/>
  <c r="E78" i="20"/>
  <c r="E77" i="20" s="1"/>
  <c r="K77" i="20"/>
  <c r="J77" i="20"/>
  <c r="G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L64" i="20" s="1"/>
  <c r="K68" i="20"/>
  <c r="J68" i="20"/>
  <c r="I68" i="20"/>
  <c r="H68" i="20"/>
  <c r="H64" i="20" s="1"/>
  <c r="G68" i="20"/>
  <c r="F68" i="20"/>
  <c r="E68" i="20"/>
  <c r="M65" i="20"/>
  <c r="M64" i="20" s="1"/>
  <c r="L65" i="20"/>
  <c r="K65" i="20"/>
  <c r="J65" i="20"/>
  <c r="I65" i="20"/>
  <c r="I64" i="20" s="1"/>
  <c r="H65" i="20"/>
  <c r="G65" i="20"/>
  <c r="F65" i="20"/>
  <c r="E65" i="20"/>
  <c r="E64" i="20" s="1"/>
  <c r="K64" i="20"/>
  <c r="J64" i="20"/>
  <c r="G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L52" i="20" s="1"/>
  <c r="K56" i="20"/>
  <c r="J56" i="20"/>
  <c r="I56" i="20"/>
  <c r="H56" i="20"/>
  <c r="H52" i="20" s="1"/>
  <c r="G56" i="20"/>
  <c r="F56" i="20"/>
  <c r="E56" i="20"/>
  <c r="M53" i="20"/>
  <c r="M52" i="20" s="1"/>
  <c r="L53" i="20"/>
  <c r="K53" i="20"/>
  <c r="J53" i="20"/>
  <c r="I53" i="20"/>
  <c r="I52" i="20" s="1"/>
  <c r="H53" i="20"/>
  <c r="G53" i="20"/>
  <c r="F53" i="20"/>
  <c r="E53" i="20"/>
  <c r="E52" i="20" s="1"/>
  <c r="K52" i="20"/>
  <c r="J52" i="20"/>
  <c r="J51" i="20" s="1"/>
  <c r="G52" i="20"/>
  <c r="F52" i="20"/>
  <c r="F51" i="20" s="1"/>
  <c r="K51" i="20"/>
  <c r="G51" i="20"/>
  <c r="M47" i="20"/>
  <c r="L47" i="20"/>
  <c r="L4" i="20" s="1"/>
  <c r="K47" i="20"/>
  <c r="J47" i="20"/>
  <c r="I47" i="20"/>
  <c r="H47" i="20"/>
  <c r="H4" i="20" s="1"/>
  <c r="G47" i="20"/>
  <c r="F47" i="20"/>
  <c r="E47" i="20"/>
  <c r="M8" i="20"/>
  <c r="M4" i="20" s="1"/>
  <c r="L8" i="20"/>
  <c r="K8" i="20"/>
  <c r="J8" i="20"/>
  <c r="I8" i="20"/>
  <c r="I4" i="20" s="1"/>
  <c r="H8" i="20"/>
  <c r="G8" i="20"/>
  <c r="F8" i="20"/>
  <c r="E8" i="20"/>
  <c r="E4" i="20" s="1"/>
  <c r="M5" i="20"/>
  <c r="L5" i="20"/>
  <c r="K5" i="20"/>
  <c r="J5" i="20"/>
  <c r="J4" i="20" s="1"/>
  <c r="J92" i="20" s="1"/>
  <c r="I5" i="20"/>
  <c r="H5" i="20"/>
  <c r="G5" i="20"/>
  <c r="F5" i="20"/>
  <c r="F4" i="20" s="1"/>
  <c r="F92" i="20" s="1"/>
  <c r="E5" i="20"/>
  <c r="K4" i="20"/>
  <c r="K92" i="20" s="1"/>
  <c r="G4" i="20"/>
  <c r="G92" i="20" s="1"/>
  <c r="M81" i="19"/>
  <c r="M77" i="19" s="1"/>
  <c r="L81" i="19"/>
  <c r="K81" i="19"/>
  <c r="J81" i="19"/>
  <c r="I81" i="19"/>
  <c r="I77" i="19" s="1"/>
  <c r="H81" i="19"/>
  <c r="G81" i="19"/>
  <c r="F81" i="19"/>
  <c r="E81" i="19"/>
  <c r="E77" i="19" s="1"/>
  <c r="M78" i="19"/>
  <c r="L78" i="19"/>
  <c r="K78" i="19"/>
  <c r="J78" i="19"/>
  <c r="J77" i="19" s="1"/>
  <c r="I78" i="19"/>
  <c r="H78" i="19"/>
  <c r="G78" i="19"/>
  <c r="F78" i="19"/>
  <c r="F77" i="19" s="1"/>
  <c r="E78" i="19"/>
  <c r="L77" i="19"/>
  <c r="K77" i="19"/>
  <c r="H77" i="19"/>
  <c r="G77" i="19"/>
  <c r="M73" i="19"/>
  <c r="L73" i="19"/>
  <c r="K73" i="19"/>
  <c r="J73" i="19"/>
  <c r="I73" i="19"/>
  <c r="H73" i="19"/>
  <c r="G73" i="19"/>
  <c r="F73" i="19"/>
  <c r="E73" i="19"/>
  <c r="M68" i="19"/>
  <c r="M64" i="19" s="1"/>
  <c r="L68" i="19"/>
  <c r="K68" i="19"/>
  <c r="J68" i="19"/>
  <c r="I68" i="19"/>
  <c r="I64" i="19" s="1"/>
  <c r="H68" i="19"/>
  <c r="G68" i="19"/>
  <c r="F68" i="19"/>
  <c r="E68" i="19"/>
  <c r="E64" i="19" s="1"/>
  <c r="M65" i="19"/>
  <c r="L65" i="19"/>
  <c r="K65" i="19"/>
  <c r="J65" i="19"/>
  <c r="J64" i="19" s="1"/>
  <c r="I65" i="19"/>
  <c r="H65" i="19"/>
  <c r="G65" i="19"/>
  <c r="F65" i="19"/>
  <c r="F64" i="19" s="1"/>
  <c r="E65" i="19"/>
  <c r="L64" i="19"/>
  <c r="K64" i="19"/>
  <c r="H64" i="19"/>
  <c r="G64" i="19"/>
  <c r="M59" i="19"/>
  <c r="L59" i="19"/>
  <c r="K59" i="19"/>
  <c r="J59" i="19"/>
  <c r="I59" i="19"/>
  <c r="H59" i="19"/>
  <c r="G59" i="19"/>
  <c r="F59" i="19"/>
  <c r="E59" i="19"/>
  <c r="M56" i="19"/>
  <c r="M52" i="19" s="1"/>
  <c r="L56" i="19"/>
  <c r="K56" i="19"/>
  <c r="J56" i="19"/>
  <c r="I56" i="19"/>
  <c r="I52" i="19" s="1"/>
  <c r="I51" i="19" s="1"/>
  <c r="H56" i="19"/>
  <c r="G56" i="19"/>
  <c r="F56" i="19"/>
  <c r="E56" i="19"/>
  <c r="E52" i="19" s="1"/>
  <c r="E51" i="19" s="1"/>
  <c r="M53" i="19"/>
  <c r="L53" i="19"/>
  <c r="K53" i="19"/>
  <c r="J53" i="19"/>
  <c r="J52" i="19" s="1"/>
  <c r="J51" i="19" s="1"/>
  <c r="I53" i="19"/>
  <c r="H53" i="19"/>
  <c r="G53" i="19"/>
  <c r="F53" i="19"/>
  <c r="F52" i="19" s="1"/>
  <c r="F51" i="19" s="1"/>
  <c r="E53" i="19"/>
  <c r="L52" i="19"/>
  <c r="K52" i="19"/>
  <c r="K51" i="19" s="1"/>
  <c r="H52" i="19"/>
  <c r="G52" i="19"/>
  <c r="G51" i="19" s="1"/>
  <c r="L51" i="19"/>
  <c r="H51" i="19"/>
  <c r="M47" i="19"/>
  <c r="M4" i="19" s="1"/>
  <c r="L47" i="19"/>
  <c r="K47" i="19"/>
  <c r="J47" i="19"/>
  <c r="I47" i="19"/>
  <c r="I4" i="19" s="1"/>
  <c r="H47" i="19"/>
  <c r="G47" i="19"/>
  <c r="F47" i="19"/>
  <c r="E47" i="19"/>
  <c r="E4" i="19" s="1"/>
  <c r="M8" i="19"/>
  <c r="L8" i="19"/>
  <c r="K8" i="19"/>
  <c r="J8" i="19"/>
  <c r="J4" i="19" s="1"/>
  <c r="I8" i="19"/>
  <c r="H8" i="19"/>
  <c r="G8" i="19"/>
  <c r="F8" i="19"/>
  <c r="F4" i="19" s="1"/>
  <c r="E8" i="19"/>
  <c r="M5" i="19"/>
  <c r="L5" i="19"/>
  <c r="K5" i="19"/>
  <c r="K4" i="19" s="1"/>
  <c r="J5" i="19"/>
  <c r="I5" i="19"/>
  <c r="H5" i="19"/>
  <c r="G5" i="19"/>
  <c r="G4" i="19" s="1"/>
  <c r="G92" i="19" s="1"/>
  <c r="F5" i="19"/>
  <c r="E5" i="19"/>
  <c r="L4" i="19"/>
  <c r="L92" i="19" s="1"/>
  <c r="H4" i="19"/>
  <c r="H92" i="19" s="1"/>
  <c r="M81" i="18"/>
  <c r="L81" i="18"/>
  <c r="K81" i="18"/>
  <c r="J81" i="18"/>
  <c r="J77" i="18" s="1"/>
  <c r="I81" i="18"/>
  <c r="H81" i="18"/>
  <c r="G81" i="18"/>
  <c r="F81" i="18"/>
  <c r="F77" i="18" s="1"/>
  <c r="E81" i="18"/>
  <c r="M78" i="18"/>
  <c r="L78" i="18"/>
  <c r="K78" i="18"/>
  <c r="K77" i="18" s="1"/>
  <c r="J78" i="18"/>
  <c r="I78" i="18"/>
  <c r="H78" i="18"/>
  <c r="G78" i="18"/>
  <c r="G77" i="18" s="1"/>
  <c r="F78" i="18"/>
  <c r="E78" i="18"/>
  <c r="M77" i="18"/>
  <c r="L77" i="18"/>
  <c r="I77" i="18"/>
  <c r="H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J64" i="18" s="1"/>
  <c r="I68" i="18"/>
  <c r="H68" i="18"/>
  <c r="G68" i="18"/>
  <c r="F68" i="18"/>
  <c r="F64" i="18" s="1"/>
  <c r="E68" i="18"/>
  <c r="M65" i="18"/>
  <c r="L65" i="18"/>
  <c r="K65" i="18"/>
  <c r="K64" i="18" s="1"/>
  <c r="J65" i="18"/>
  <c r="I65" i="18"/>
  <c r="H65" i="18"/>
  <c r="G65" i="18"/>
  <c r="G64" i="18" s="1"/>
  <c r="F65" i="18"/>
  <c r="E65" i="18"/>
  <c r="M64" i="18"/>
  <c r="L64" i="18"/>
  <c r="I64" i="18"/>
  <c r="H64" i="18"/>
  <c r="E64" i="18"/>
  <c r="M59" i="18"/>
  <c r="L59" i="18"/>
  <c r="K59" i="18"/>
  <c r="J59" i="18"/>
  <c r="I59" i="18"/>
  <c r="I51" i="18" s="1"/>
  <c r="H59" i="18"/>
  <c r="G59" i="18"/>
  <c r="F59" i="18"/>
  <c r="E59" i="18"/>
  <c r="E51" i="18" s="1"/>
  <c r="M56" i="18"/>
  <c r="L56" i="18"/>
  <c r="K56" i="18"/>
  <c r="J56" i="18"/>
  <c r="J52" i="18" s="1"/>
  <c r="J51" i="18" s="1"/>
  <c r="I56" i="18"/>
  <c r="H56" i="18"/>
  <c r="G56" i="18"/>
  <c r="F56" i="18"/>
  <c r="F52" i="18" s="1"/>
  <c r="F51" i="18" s="1"/>
  <c r="E56" i="18"/>
  <c r="M53" i="18"/>
  <c r="L53" i="18"/>
  <c r="K53" i="18"/>
  <c r="K52" i="18" s="1"/>
  <c r="K51" i="18" s="1"/>
  <c r="J53" i="18"/>
  <c r="I53" i="18"/>
  <c r="H53" i="18"/>
  <c r="G53" i="18"/>
  <c r="G52" i="18" s="1"/>
  <c r="G51" i="18" s="1"/>
  <c r="F53" i="18"/>
  <c r="E53" i="18"/>
  <c r="M52" i="18"/>
  <c r="L52" i="18"/>
  <c r="L51" i="18" s="1"/>
  <c r="I52" i="18"/>
  <c r="H52" i="18"/>
  <c r="H51" i="18" s="1"/>
  <c r="E52" i="18"/>
  <c r="M51" i="18"/>
  <c r="M47" i="18"/>
  <c r="L47" i="18"/>
  <c r="K47" i="18"/>
  <c r="J47" i="18"/>
  <c r="J4" i="18" s="1"/>
  <c r="I47" i="18"/>
  <c r="H47" i="18"/>
  <c r="G47" i="18"/>
  <c r="F47" i="18"/>
  <c r="F4" i="18" s="1"/>
  <c r="E47" i="18"/>
  <c r="M8" i="18"/>
  <c r="L8" i="18"/>
  <c r="K8" i="18"/>
  <c r="K4" i="18" s="1"/>
  <c r="J8" i="18"/>
  <c r="I8" i="18"/>
  <c r="H8" i="18"/>
  <c r="G8" i="18"/>
  <c r="G4" i="18" s="1"/>
  <c r="F8" i="18"/>
  <c r="E8" i="18"/>
  <c r="M5" i="18"/>
  <c r="L5" i="18"/>
  <c r="L4" i="18" s="1"/>
  <c r="K5" i="18"/>
  <c r="J5" i="18"/>
  <c r="I5" i="18"/>
  <c r="H5" i="18"/>
  <c r="H4" i="18" s="1"/>
  <c r="H92" i="18" s="1"/>
  <c r="G5" i="18"/>
  <c r="F5" i="18"/>
  <c r="E5" i="18"/>
  <c r="M4" i="18"/>
  <c r="M92" i="18" s="1"/>
  <c r="I4" i="18"/>
  <c r="I92" i="18" s="1"/>
  <c r="E4" i="18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K10" i="17"/>
  <c r="J10" i="17"/>
  <c r="J9" i="17" s="1"/>
  <c r="J40" i="17" s="1"/>
  <c r="I10" i="17"/>
  <c r="H10" i="17"/>
  <c r="G10" i="17"/>
  <c r="F10" i="17"/>
  <c r="F9" i="17" s="1"/>
  <c r="F40" i="17" s="1"/>
  <c r="E10" i="17"/>
  <c r="M9" i="17"/>
  <c r="L9" i="17"/>
  <c r="K9" i="17"/>
  <c r="I9" i="17"/>
  <c r="H9" i="17"/>
  <c r="G9" i="17"/>
  <c r="E9" i="17"/>
  <c r="M4" i="17"/>
  <c r="M40" i="17" s="1"/>
  <c r="L4" i="17"/>
  <c r="L40" i="17" s="1"/>
  <c r="K4" i="17"/>
  <c r="K40" i="17" s="1"/>
  <c r="J4" i="17"/>
  <c r="I4" i="17"/>
  <c r="I40" i="17" s="1"/>
  <c r="H4" i="17"/>
  <c r="H40" i="17" s="1"/>
  <c r="G4" i="17"/>
  <c r="G40" i="17" s="1"/>
  <c r="F4" i="17"/>
  <c r="E4" i="17"/>
  <c r="E40" i="17" s="1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K16" i="15"/>
  <c r="J16" i="15"/>
  <c r="I16" i="15"/>
  <c r="H16" i="15"/>
  <c r="G16" i="15"/>
  <c r="F16" i="15"/>
  <c r="E16" i="15"/>
  <c r="E26" i="15" s="1"/>
  <c r="D16" i="15"/>
  <c r="C16" i="15"/>
  <c r="K8" i="15"/>
  <c r="J8" i="15"/>
  <c r="I8" i="15"/>
  <c r="H8" i="15"/>
  <c r="G8" i="15"/>
  <c r="F8" i="15"/>
  <c r="F26" i="15" s="1"/>
  <c r="E8" i="15"/>
  <c r="D8" i="15"/>
  <c r="C8" i="15"/>
  <c r="K4" i="15"/>
  <c r="K26" i="15" s="1"/>
  <c r="J4" i="15"/>
  <c r="J26" i="15" s="1"/>
  <c r="I4" i="15"/>
  <c r="I26" i="15" s="1"/>
  <c r="H4" i="15"/>
  <c r="H26" i="15" s="1"/>
  <c r="G4" i="15"/>
  <c r="G26" i="15" s="1"/>
  <c r="F4" i="15"/>
  <c r="E4" i="15"/>
  <c r="D4" i="15"/>
  <c r="D26" i="15" s="1"/>
  <c r="C4" i="15"/>
  <c r="C26" i="15" s="1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J26" i="13"/>
  <c r="F26" i="13"/>
  <c r="K16" i="13"/>
  <c r="K26" i="13" s="1"/>
  <c r="J16" i="13"/>
  <c r="I16" i="13"/>
  <c r="H16" i="13"/>
  <c r="G16" i="13"/>
  <c r="G26" i="13" s="1"/>
  <c r="F16" i="13"/>
  <c r="E16" i="13"/>
  <c r="D16" i="13"/>
  <c r="C16" i="13"/>
  <c r="C26" i="13" s="1"/>
  <c r="K8" i="13"/>
  <c r="J8" i="13"/>
  <c r="I8" i="13"/>
  <c r="H8" i="13"/>
  <c r="G8" i="13"/>
  <c r="F8" i="13"/>
  <c r="E8" i="13"/>
  <c r="D8" i="13"/>
  <c r="C8" i="13"/>
  <c r="K4" i="13"/>
  <c r="J4" i="13"/>
  <c r="I4" i="13"/>
  <c r="I26" i="13" s="1"/>
  <c r="H4" i="13"/>
  <c r="H26" i="13" s="1"/>
  <c r="G4" i="13"/>
  <c r="F4" i="13"/>
  <c r="E4" i="13"/>
  <c r="E26" i="13" s="1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I26" i="11" s="1"/>
  <c r="H16" i="11"/>
  <c r="G16" i="11"/>
  <c r="F16" i="11"/>
  <c r="E16" i="11"/>
  <c r="E26" i="11" s="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G4" i="11"/>
  <c r="G26" i="11" s="1"/>
  <c r="F4" i="11"/>
  <c r="F26" i="11" s="1"/>
  <c r="E4" i="1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K26" i="9" s="1"/>
  <c r="J16" i="9"/>
  <c r="I16" i="9"/>
  <c r="H16" i="9"/>
  <c r="G16" i="9"/>
  <c r="G26" i="9" s="1"/>
  <c r="F16" i="9"/>
  <c r="E16" i="9"/>
  <c r="D16" i="9"/>
  <c r="C16" i="9"/>
  <c r="C26" i="9" s="1"/>
  <c r="K8" i="9"/>
  <c r="J8" i="9"/>
  <c r="I8" i="9"/>
  <c r="H8" i="9"/>
  <c r="G8" i="9"/>
  <c r="F8" i="9"/>
  <c r="E8" i="9"/>
  <c r="D8" i="9"/>
  <c r="C8" i="9"/>
  <c r="K4" i="9"/>
  <c r="J4" i="9"/>
  <c r="I4" i="9"/>
  <c r="I26" i="9" s="1"/>
  <c r="H4" i="9"/>
  <c r="H26" i="9" s="1"/>
  <c r="G4" i="9"/>
  <c r="F4" i="9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I26" i="7" s="1"/>
  <c r="H16" i="7"/>
  <c r="G16" i="7"/>
  <c r="F16" i="7"/>
  <c r="E16" i="7"/>
  <c r="E26" i="7" s="1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G4" i="7"/>
  <c r="G26" i="7" s="1"/>
  <c r="F4" i="7"/>
  <c r="F26" i="7" s="1"/>
  <c r="E4" i="7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I26" i="4" s="1"/>
  <c r="H16" i="4"/>
  <c r="G16" i="4"/>
  <c r="F16" i="4"/>
  <c r="E16" i="4"/>
  <c r="E26" i="4" s="1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G4" i="4"/>
  <c r="G26" i="4" s="1"/>
  <c r="F4" i="4"/>
  <c r="F26" i="4" s="1"/>
  <c r="E4" i="4"/>
  <c r="D4" i="4"/>
  <c r="C4" i="4"/>
  <c r="C26" i="4" s="1"/>
  <c r="E92" i="18" l="1"/>
  <c r="L92" i="18"/>
  <c r="G92" i="18"/>
  <c r="K92" i="18"/>
  <c r="F92" i="18"/>
  <c r="J92" i="18"/>
  <c r="K92" i="19"/>
  <c r="F92" i="19"/>
  <c r="J92" i="19"/>
  <c r="E92" i="19"/>
  <c r="I92" i="19"/>
  <c r="M92" i="19"/>
  <c r="M51" i="19"/>
  <c r="E92" i="21"/>
  <c r="I92" i="21"/>
  <c r="M92" i="21"/>
  <c r="H92" i="21"/>
  <c r="L92" i="21"/>
  <c r="G92" i="21"/>
  <c r="K92" i="21"/>
  <c r="G92" i="23"/>
  <c r="E92" i="23"/>
  <c r="F51" i="23"/>
  <c r="F92" i="23" s="1"/>
  <c r="J51" i="23"/>
  <c r="J92" i="23" s="1"/>
  <c r="E51" i="23"/>
  <c r="I51" i="23"/>
  <c r="I92" i="23" s="1"/>
  <c r="M51" i="23"/>
  <c r="M92" i="23" s="1"/>
  <c r="E92" i="20"/>
  <c r="L92" i="20"/>
  <c r="E51" i="20"/>
  <c r="I51" i="20"/>
  <c r="I92" i="20" s="1"/>
  <c r="M51" i="20"/>
  <c r="M92" i="20" s="1"/>
  <c r="H51" i="20"/>
  <c r="H92" i="20" s="1"/>
  <c r="L51" i="20"/>
</calcChain>
</file>

<file path=xl/sharedStrings.xml><?xml version="1.0" encoding="utf-8"?>
<sst xmlns="http://schemas.openxmlformats.org/spreadsheetml/2006/main" count="9182" uniqueCount="192">
  <si>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</si>
  <si>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</si>
  <si>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</si>
  <si>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</si>
  <si>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</si>
  <si>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</si>
  <si>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</si>
  <si>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</si>
  <si>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</si>
  <si>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</si>
  <si>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</si>
  <si>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</si>
  <si>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</si>
  <si>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</si>
  <si>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</si>
  <si>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</si>
  <si>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</si>
  <si>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</si>
  <si>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</si>
  <si>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</si>
  <si>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</si>
  <si>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</si>
  <si>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</si>
  <si>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</si>
  <si>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</si>
  <si>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</si>
  <si>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</si>
  <si>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</si>
  <si>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</si>
  <si>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</si>
  <si>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</si>
  <si>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</si>
  <si>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</si>
  <si>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</si>
  <si>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</si>
  <si>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</si>
  <si>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</si>
  <si>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</si>
  <si>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</si>
  <si>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</si>
  <si>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</si>
  <si>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</si>
  <si>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</si>
  <si>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</si>
  <si>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</si>
  <si>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</si>
  <si>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</si>
  <si>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</si>
  <si>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</si>
  <si>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</si>
  <si>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</si>
  <si>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</si>
  <si>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</si>
  <si>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</si>
  <si>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</si>
  <si>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</si>
  <si>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</si>
  <si>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</si>
  <si>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</si>
  <si>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</si>
  <si>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</si>
  <si>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</si>
  <si>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</si>
  <si>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</si>
  <si>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</si>
  <si>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</si>
  <si>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</si>
  <si>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</si>
  <si>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</si>
  <si>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</si>
  <si>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</si>
  <si>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</si>
  <si>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</si>
  <si>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</si>
  <si>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</si>
  <si>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</si>
  <si>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</si>
  <si>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</si>
  <si>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</si>
  <si>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</si>
  <si>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</si>
  <si>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</si>
  <si>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</si>
  <si>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</si>
  <si>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</si>
  <si>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</si>
  <si>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</si>
  <si>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</si>
  <si>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</si>
  <si>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</si>
  <si>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</si>
  <si>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</si>
  <si>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</si>
  <si>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</si>
  <si>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</si>
  <si>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</si>
  <si>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</si>
  <si>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</si>
  <si>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</si>
  <si>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</si>
  <si>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</si>
  <si>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</si>
  <si>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</si>
  <si>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</si>
  <si>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</si>
  <si>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</si>
  <si>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</si>
  <si>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</si>
  <si>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</si>
  <si>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</si>
  <si>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</si>
  <si>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</si>
  <si>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</si>
  <si>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</si>
  <si>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</si>
  <si>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</si>
  <si>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</si>
  <si>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</si>
  <si>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</si>
  <si>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</si>
  <si>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</si>
  <si>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</si>
  <si>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7. </t>
  </si>
  <si>
    <t>1. Administration</t>
  </si>
  <si>
    <t xml:space="preserve">10. </t>
  </si>
  <si>
    <t xml:space="preserve">12. </t>
  </si>
  <si>
    <t>2016/17</t>
  </si>
  <si>
    <t>2015/16</t>
  </si>
  <si>
    <t>2014/15</t>
  </si>
  <si>
    <t>2013/14</t>
  </si>
  <si>
    <t>2012/13</t>
  </si>
  <si>
    <t>2011/12</t>
  </si>
  <si>
    <t>2010/11</t>
  </si>
  <si>
    <t>1. Programme Support Commuity Based</t>
  </si>
  <si>
    <t>2. Construction Industry Innov And Employment</t>
  </si>
  <si>
    <t>3. Sector Cordination &amp; Monitoring</t>
  </si>
  <si>
    <t>1. Programme Support Regulation</t>
  </si>
  <si>
    <t>2. Operator Licence And Permits</t>
  </si>
  <si>
    <t>3. Law Enforcement</t>
  </si>
  <si>
    <t>4. Transport Administration And Licencing</t>
  </si>
  <si>
    <t>5. Road Safety Education</t>
  </si>
  <si>
    <t>6. Overload Control</t>
  </si>
  <si>
    <t>1. Programme Support Operations</t>
  </si>
  <si>
    <t>2. Public And Freight Infrastructure</t>
  </si>
  <si>
    <t>3. Institutional Management</t>
  </si>
  <si>
    <t>4. Transport Safety And Comliance</t>
  </si>
  <si>
    <t>5. Regulations And Control</t>
  </si>
  <si>
    <t>6. Intergrated Model Transport</t>
  </si>
  <si>
    <t>7. Transport Systems</t>
  </si>
  <si>
    <t>8. Infrastructure Operations</t>
  </si>
  <si>
    <t>9. Public Transport Services</t>
  </si>
  <si>
    <t>1. Programme Support Infrastructure</t>
  </si>
  <si>
    <t>2. Infrastructure Planning</t>
  </si>
  <si>
    <t>3. Infrastructure Design</t>
  </si>
  <si>
    <t>4. Construction</t>
  </si>
  <si>
    <t>5. Maintenance</t>
  </si>
  <si>
    <t>1. Office Of The Mec</t>
  </si>
  <si>
    <t>2. Management Of The Department</t>
  </si>
  <si>
    <t>3. Corporate Support</t>
  </si>
  <si>
    <t>4. Departmental Strategy</t>
  </si>
  <si>
    <t xml:space="preserve">13. </t>
  </si>
  <si>
    <t xml:space="preserve">14. </t>
  </si>
  <si>
    <t xml:space="preserve">15. </t>
  </si>
  <si>
    <t>2. Transport Infrastructure</t>
  </si>
  <si>
    <t>3. Transport Operations</t>
  </si>
  <si>
    <t>4. Transport Regulations</t>
  </si>
  <si>
    <t>5. Community Based Programmes</t>
  </si>
  <si>
    <t xml:space="preserve">6. </t>
  </si>
  <si>
    <t xml:space="preserve">8. </t>
  </si>
  <si>
    <t xml:space="preserve">9. </t>
  </si>
  <si>
    <t xml:space="preserve">11. </t>
  </si>
  <si>
    <t xml:space="preserve"> </t>
  </si>
  <si>
    <t>Table 8.1(b): Summary of departmental receipts collection</t>
  </si>
  <si>
    <t>Table 8.2(a): Summary of payments and estimates by programme: Roads And Transport</t>
  </si>
  <si>
    <t>Table 8.2(b): Summary of provincial payments and estimates by economic classification: Roads And Transport</t>
  </si>
  <si>
    <t>Table 8.5(a): Summary of payments and estimates by sub-programme: Administration</t>
  </si>
  <si>
    <t>Table 8.5(b): Summary of payments and estimates by economic classification: Administration</t>
  </si>
  <si>
    <t>Table 8.6(a) : Summary of payments and estimates by sub-programme: Transport Infrastructure</t>
  </si>
  <si>
    <t>Table8.6(b): Summary of payments and estimates by economic classification: Transport Infrastructure</t>
  </si>
  <si>
    <t>Table 8.7(a): Summary of payments and estimates by sub-programme: Transport Operations</t>
  </si>
  <si>
    <t>Table 8.5(b): Summary of payments and estimates by economic classification: Transport Operations</t>
  </si>
  <si>
    <t>Table 8.8(a): Summary of payments and estimates by sub-programme: Transport Regulations</t>
  </si>
  <si>
    <t>Table 8.8(b) : Summary of payments and estimates by economic classification: Transport Regulations</t>
  </si>
  <si>
    <t>Table 8.9(a) : Summary of payments and estimates by sub-programme: Community Based Programmes</t>
  </si>
  <si>
    <t>Table 8.9(b) : Summary of payments and estimates by economic classification: Community Based Programmes</t>
  </si>
  <si>
    <t>Table 8.12: Specification of receipts: Roads And Transport</t>
  </si>
  <si>
    <t>Table 8.10: Payments and estimates by economic classification: Roads And Transport</t>
  </si>
  <si>
    <t>Table 8.10(a): Payments and estimates by economic classification: Administration</t>
  </si>
  <si>
    <t>Table 8.10(b): Payments and estimates by economic classification: Transport Infrastructure</t>
  </si>
  <si>
    <t>Table 8.10(c): Payments and estimates by economic classification: Transport Operations</t>
  </si>
  <si>
    <t>Table8.10(d): Payments and estimates by economic classification: Transport Regulations</t>
  </si>
  <si>
    <t>Table 8.10(e): Payments and estimates by economic classification: Community Based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</si>
</sst>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182543</v>
      </c>
      <c r="D4" s="28">
        <f t="shared" ref="D4:K4" si="0">SUM(D5:D8)</f>
        <v>228939</v>
      </c>
      <c r="E4" s="28">
        <f t="shared" si="0"/>
        <v>236901</v>
      </c>
      <c r="F4" s="27">
        <f t="shared" si="0"/>
        <v>267034</v>
      </c>
      <c r="G4" s="28">
        <f t="shared" si="0"/>
        <v>267034</v>
      </c>
      <c r="H4" s="29">
        <f t="shared" si="0"/>
        <v>267034</v>
      </c>
      <c r="I4" s="28">
        <f t="shared" si="0"/>
        <v>307034</v>
      </c>
      <c r="J4" s="28">
        <f t="shared" si="0"/>
        <v>323614</v>
      </c>
      <c r="K4" s="28">
        <f t="shared" si="0"/>
        <v>341089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182543</v>
      </c>
      <c r="D8" s="36">
        <v>228939</v>
      </c>
      <c r="E8" s="36">
        <v>236901</v>
      </c>
      <c r="F8" s="35">
        <v>267034</v>
      </c>
      <c r="G8" s="36">
        <v>267034</v>
      </c>
      <c r="H8" s="37">
        <v>267034</v>
      </c>
      <c r="I8" s="36">
        <v>307034</v>
      </c>
      <c r="J8" s="36">
        <v>323614</v>
      </c>
      <c r="K8" s="37">
        <v>341089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20696</v>
      </c>
      <c r="D9" s="33">
        <v>24285</v>
      </c>
      <c r="E9" s="33">
        <v>31163</v>
      </c>
      <c r="F9" s="32">
        <v>31230</v>
      </c>
      <c r="G9" s="33">
        <v>31230</v>
      </c>
      <c r="H9" s="34">
        <v>31230</v>
      </c>
      <c r="I9" s="33">
        <v>34072</v>
      </c>
      <c r="J9" s="33">
        <v>35896</v>
      </c>
      <c r="K9" s="33">
        <v>37830.18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33109</v>
      </c>
      <c r="D11" s="33">
        <v>37458</v>
      </c>
      <c r="E11" s="33">
        <v>36027</v>
      </c>
      <c r="F11" s="32">
        <v>46490</v>
      </c>
      <c r="G11" s="33">
        <v>46490</v>
      </c>
      <c r="H11" s="34">
        <v>46490</v>
      </c>
      <c r="I11" s="33">
        <v>48815</v>
      </c>
      <c r="J11" s="33">
        <v>51255</v>
      </c>
      <c r="K11" s="33">
        <v>53971.514999999999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28</v>
      </c>
      <c r="D12" s="33">
        <v>32</v>
      </c>
      <c r="E12" s="33">
        <v>0</v>
      </c>
      <c r="F12" s="32">
        <v>37</v>
      </c>
      <c r="G12" s="33">
        <v>37</v>
      </c>
      <c r="H12" s="34">
        <v>37</v>
      </c>
      <c r="I12" s="33">
        <v>39</v>
      </c>
      <c r="J12" s="33">
        <v>41</v>
      </c>
      <c r="K12" s="33">
        <v>43.173000000000002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6800</v>
      </c>
      <c r="D13" s="33">
        <v>6510</v>
      </c>
      <c r="E13" s="33">
        <v>0</v>
      </c>
      <c r="F13" s="32">
        <v>7537</v>
      </c>
      <c r="G13" s="33">
        <v>7537</v>
      </c>
      <c r="H13" s="34">
        <v>7537</v>
      </c>
      <c r="I13" s="33">
        <v>7914</v>
      </c>
      <c r="J13" s="33">
        <v>8309</v>
      </c>
      <c r="K13" s="33">
        <v>8749.3770000000004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-13857</v>
      </c>
      <c r="D14" s="36">
        <v>4702</v>
      </c>
      <c r="E14" s="36">
        <v>-2522</v>
      </c>
      <c r="F14" s="35">
        <v>4128</v>
      </c>
      <c r="G14" s="36">
        <v>4128</v>
      </c>
      <c r="H14" s="37">
        <v>4128</v>
      </c>
      <c r="I14" s="36">
        <v>4334</v>
      </c>
      <c r="J14" s="36">
        <v>4551</v>
      </c>
      <c r="K14" s="36">
        <v>4792.2030000000004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229319</v>
      </c>
      <c r="D15" s="61">
        <f t="shared" ref="D15:K15" si="1">SUM(D5:D14)</f>
        <v>301926</v>
      </c>
      <c r="E15" s="61">
        <f t="shared" si="1"/>
        <v>301569</v>
      </c>
      <c r="F15" s="62">
        <f t="shared" si="1"/>
        <v>356456</v>
      </c>
      <c r="G15" s="61">
        <f t="shared" si="1"/>
        <v>356456</v>
      </c>
      <c r="H15" s="63">
        <f t="shared" si="1"/>
        <v>356456</v>
      </c>
      <c r="I15" s="61">
        <f t="shared" si="1"/>
        <v>402208</v>
      </c>
      <c r="J15" s="61">
        <f t="shared" si="1"/>
        <v>423666</v>
      </c>
      <c r="K15" s="61">
        <f t="shared" si="1"/>
        <v>446475.44799999997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18185</v>
      </c>
      <c r="D4" s="33">
        <v>1377</v>
      </c>
      <c r="E4" s="33">
        <v>1048</v>
      </c>
      <c r="F4" s="27">
        <v>1881</v>
      </c>
      <c r="G4" s="28">
        <v>1881</v>
      </c>
      <c r="H4" s="29">
        <v>1881</v>
      </c>
      <c r="I4" s="33">
        <v>1952</v>
      </c>
      <c r="J4" s="33">
        <v>2042</v>
      </c>
      <c r="K4" s="33">
        <v>2194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137</v>
      </c>
      <c r="C5" s="33">
        <v>0</v>
      </c>
      <c r="D5" s="33">
        <v>23235</v>
      </c>
      <c r="E5" s="33">
        <v>22320</v>
      </c>
      <c r="F5" s="32">
        <v>23698</v>
      </c>
      <c r="G5" s="33">
        <v>30873</v>
      </c>
      <c r="H5" s="34">
        <v>30873</v>
      </c>
      <c r="I5" s="33">
        <v>27680</v>
      </c>
      <c r="J5" s="33">
        <v>25829</v>
      </c>
      <c r="K5" s="33">
        <v>27720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138</v>
      </c>
      <c r="C6" s="33">
        <v>286205</v>
      </c>
      <c r="D6" s="33">
        <v>315168</v>
      </c>
      <c r="E6" s="33">
        <v>302227</v>
      </c>
      <c r="F6" s="32">
        <v>313217</v>
      </c>
      <c r="G6" s="33">
        <v>340817</v>
      </c>
      <c r="H6" s="34">
        <v>340817</v>
      </c>
      <c r="I6" s="33">
        <v>399647</v>
      </c>
      <c r="J6" s="33">
        <v>453431</v>
      </c>
      <c r="K6" s="33">
        <v>515269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139</v>
      </c>
      <c r="C7" s="33">
        <v>63039</v>
      </c>
      <c r="D7" s="33">
        <v>11575</v>
      </c>
      <c r="E7" s="33">
        <v>11214</v>
      </c>
      <c r="F7" s="32">
        <v>20980</v>
      </c>
      <c r="G7" s="33">
        <v>20980</v>
      </c>
      <c r="H7" s="34">
        <v>20980</v>
      </c>
      <c r="I7" s="33">
        <v>20458</v>
      </c>
      <c r="J7" s="33">
        <v>23984</v>
      </c>
      <c r="K7" s="33">
        <v>25712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140</v>
      </c>
      <c r="C8" s="33">
        <v>24466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141</v>
      </c>
      <c r="C9" s="33">
        <v>3142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395037</v>
      </c>
      <c r="D19" s="46">
        <f t="shared" ref="D19:K19" si="1">SUM(D4:D18)</f>
        <v>351355</v>
      </c>
      <c r="E19" s="46">
        <f t="shared" si="1"/>
        <v>336809</v>
      </c>
      <c r="F19" s="47">
        <f t="shared" si="1"/>
        <v>359776</v>
      </c>
      <c r="G19" s="46">
        <f t="shared" si="1"/>
        <v>394551</v>
      </c>
      <c r="H19" s="48">
        <f t="shared" si="1"/>
        <v>394551</v>
      </c>
      <c r="I19" s="46">
        <f t="shared" si="1"/>
        <v>449737</v>
      </c>
      <c r="J19" s="46">
        <f t="shared" si="1"/>
        <v>505286</v>
      </c>
      <c r="K19" s="46">
        <f t="shared" si="1"/>
        <v>570895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305901</v>
      </c>
      <c r="D4" s="20">
        <f t="shared" ref="D4:K4" si="0">SUM(D5:D7)</f>
        <v>314200</v>
      </c>
      <c r="E4" s="20">
        <f t="shared" si="0"/>
        <v>331932</v>
      </c>
      <c r="F4" s="21">
        <f t="shared" si="0"/>
        <v>355387</v>
      </c>
      <c r="G4" s="20">
        <f t="shared" si="0"/>
        <v>374160</v>
      </c>
      <c r="H4" s="22">
        <f t="shared" si="0"/>
        <v>374160</v>
      </c>
      <c r="I4" s="20">
        <f t="shared" si="0"/>
        <v>411279</v>
      </c>
      <c r="J4" s="20">
        <f t="shared" si="0"/>
        <v>458761</v>
      </c>
      <c r="K4" s="20">
        <f t="shared" si="0"/>
        <v>521919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272192</v>
      </c>
      <c r="D5" s="28">
        <v>286486</v>
      </c>
      <c r="E5" s="28">
        <v>307843</v>
      </c>
      <c r="F5" s="27">
        <v>324642</v>
      </c>
      <c r="G5" s="28">
        <v>334642</v>
      </c>
      <c r="H5" s="29">
        <v>334642</v>
      </c>
      <c r="I5" s="28">
        <v>358504</v>
      </c>
      <c r="J5" s="28">
        <v>408900</v>
      </c>
      <c r="K5" s="29">
        <v>484224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33709</v>
      </c>
      <c r="D6" s="33">
        <v>27714</v>
      </c>
      <c r="E6" s="33">
        <v>24089</v>
      </c>
      <c r="F6" s="32">
        <v>30745</v>
      </c>
      <c r="G6" s="33">
        <v>39518</v>
      </c>
      <c r="H6" s="34">
        <v>39518</v>
      </c>
      <c r="I6" s="33">
        <v>52775</v>
      </c>
      <c r="J6" s="33">
        <v>49861</v>
      </c>
      <c r="K6" s="34">
        <v>37695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4057</v>
      </c>
      <c r="D8" s="20">
        <f t="shared" ref="D8:K8" si="1">SUM(D9:D15)</f>
        <v>7566</v>
      </c>
      <c r="E8" s="20">
        <f t="shared" si="1"/>
        <v>3849</v>
      </c>
      <c r="F8" s="21">
        <f t="shared" si="1"/>
        <v>1389</v>
      </c>
      <c r="G8" s="20">
        <f t="shared" si="1"/>
        <v>11389</v>
      </c>
      <c r="H8" s="22">
        <f t="shared" si="1"/>
        <v>11389</v>
      </c>
      <c r="I8" s="20">
        <f t="shared" si="1"/>
        <v>31458</v>
      </c>
      <c r="J8" s="20">
        <f t="shared" si="1"/>
        <v>1525</v>
      </c>
      <c r="K8" s="20">
        <f t="shared" si="1"/>
        <v>1606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3000</v>
      </c>
      <c r="D10" s="33">
        <v>5000</v>
      </c>
      <c r="E10" s="33">
        <v>1395</v>
      </c>
      <c r="F10" s="32">
        <v>0</v>
      </c>
      <c r="G10" s="33">
        <v>10000</v>
      </c>
      <c r="H10" s="34">
        <v>10000</v>
      </c>
      <c r="I10" s="33">
        <v>30000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1057</v>
      </c>
      <c r="D15" s="36">
        <v>2566</v>
      </c>
      <c r="E15" s="36">
        <v>2454</v>
      </c>
      <c r="F15" s="35">
        <v>1389</v>
      </c>
      <c r="G15" s="36">
        <v>1389</v>
      </c>
      <c r="H15" s="37">
        <v>1389</v>
      </c>
      <c r="I15" s="36">
        <v>1458</v>
      </c>
      <c r="J15" s="36">
        <v>1525</v>
      </c>
      <c r="K15" s="37">
        <v>1606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85079</v>
      </c>
      <c r="D16" s="20">
        <f t="shared" ref="D16:K16" si="2">SUM(D17:D23)</f>
        <v>29589</v>
      </c>
      <c r="E16" s="20">
        <f t="shared" si="2"/>
        <v>1028</v>
      </c>
      <c r="F16" s="21">
        <f t="shared" si="2"/>
        <v>3000</v>
      </c>
      <c r="G16" s="20">
        <f t="shared" si="2"/>
        <v>9002</v>
      </c>
      <c r="H16" s="22">
        <f t="shared" si="2"/>
        <v>9002</v>
      </c>
      <c r="I16" s="20">
        <f t="shared" si="2"/>
        <v>7000</v>
      </c>
      <c r="J16" s="20">
        <f t="shared" si="2"/>
        <v>45000</v>
      </c>
      <c r="K16" s="20">
        <f t="shared" si="2"/>
        <v>47370</v>
      </c>
    </row>
    <row r="17" spans="1:11" s="14" customFormat="1" ht="12.75" customHeight="1" x14ac:dyDescent="0.25">
      <c r="A17" s="25"/>
      <c r="B17" s="26" t="s">
        <v>22</v>
      </c>
      <c r="C17" s="27">
        <v>16240</v>
      </c>
      <c r="D17" s="28">
        <v>0</v>
      </c>
      <c r="E17" s="28">
        <v>0</v>
      </c>
      <c r="F17" s="27">
        <v>0</v>
      </c>
      <c r="G17" s="28">
        <v>1900</v>
      </c>
      <c r="H17" s="29">
        <v>1900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68839</v>
      </c>
      <c r="D18" s="33">
        <v>29589</v>
      </c>
      <c r="E18" s="33">
        <v>1028</v>
      </c>
      <c r="F18" s="32">
        <v>3000</v>
      </c>
      <c r="G18" s="33">
        <v>7102</v>
      </c>
      <c r="H18" s="34">
        <v>7102</v>
      </c>
      <c r="I18" s="33">
        <v>7000</v>
      </c>
      <c r="J18" s="33">
        <v>45000</v>
      </c>
      <c r="K18" s="34">
        <v>47370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395037</v>
      </c>
      <c r="D26" s="46">
        <f t="shared" ref="D26:K26" si="3">+D4+D8+D16+D24</f>
        <v>351355</v>
      </c>
      <c r="E26" s="46">
        <f t="shared" si="3"/>
        <v>336809</v>
      </c>
      <c r="F26" s="47">
        <f t="shared" si="3"/>
        <v>359776</v>
      </c>
      <c r="G26" s="46">
        <f t="shared" si="3"/>
        <v>394551</v>
      </c>
      <c r="H26" s="48">
        <f t="shared" si="3"/>
        <v>394551</v>
      </c>
      <c r="I26" s="46">
        <f t="shared" si="3"/>
        <v>449737</v>
      </c>
      <c r="J26" s="46">
        <f t="shared" si="3"/>
        <v>505286</v>
      </c>
      <c r="K26" s="46">
        <f t="shared" si="3"/>
        <v>570895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133</v>
      </c>
      <c r="C4" s="33">
        <v>2740</v>
      </c>
      <c r="D4" s="33">
        <v>2642</v>
      </c>
      <c r="E4" s="33">
        <v>3290</v>
      </c>
      <c r="F4" s="27">
        <v>4111</v>
      </c>
      <c r="G4" s="28">
        <v>4757</v>
      </c>
      <c r="H4" s="29">
        <v>4757</v>
      </c>
      <c r="I4" s="33">
        <v>3710</v>
      </c>
      <c r="J4" s="33">
        <v>3886</v>
      </c>
      <c r="K4" s="33">
        <v>4168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134</v>
      </c>
      <c r="C5" s="33">
        <v>388222</v>
      </c>
      <c r="D5" s="33">
        <v>438981</v>
      </c>
      <c r="E5" s="33">
        <v>61999</v>
      </c>
      <c r="F5" s="32">
        <v>505825</v>
      </c>
      <c r="G5" s="33">
        <v>513188</v>
      </c>
      <c r="H5" s="34">
        <v>342752</v>
      </c>
      <c r="I5" s="33">
        <v>539533</v>
      </c>
      <c r="J5" s="33">
        <v>612476</v>
      </c>
      <c r="K5" s="33">
        <v>579008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135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390962</v>
      </c>
      <c r="D19" s="46">
        <f t="shared" ref="D19:K19" si="1">SUM(D4:D18)</f>
        <v>441623</v>
      </c>
      <c r="E19" s="46">
        <f t="shared" si="1"/>
        <v>65289</v>
      </c>
      <c r="F19" s="47">
        <f t="shared" si="1"/>
        <v>509936</v>
      </c>
      <c r="G19" s="46">
        <f t="shared" si="1"/>
        <v>517945</v>
      </c>
      <c r="H19" s="48">
        <f t="shared" si="1"/>
        <v>347509</v>
      </c>
      <c r="I19" s="46">
        <f t="shared" si="1"/>
        <v>543243</v>
      </c>
      <c r="J19" s="46">
        <f t="shared" si="1"/>
        <v>616362</v>
      </c>
      <c r="K19" s="46">
        <f t="shared" si="1"/>
        <v>583176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>
      <selection activeCell="Q22" sqref="Q22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222518</v>
      </c>
      <c r="D4" s="20">
        <f t="shared" ref="D4:K4" si="0">SUM(D5:D7)</f>
        <v>378378</v>
      </c>
      <c r="E4" s="20">
        <f t="shared" si="0"/>
        <v>57304</v>
      </c>
      <c r="F4" s="21">
        <f t="shared" si="0"/>
        <v>409586</v>
      </c>
      <c r="G4" s="20">
        <f t="shared" si="0"/>
        <v>410186</v>
      </c>
      <c r="H4" s="22">
        <f t="shared" si="0"/>
        <v>239750</v>
      </c>
      <c r="I4" s="20">
        <f t="shared" si="0"/>
        <v>328243</v>
      </c>
      <c r="J4" s="20">
        <f t="shared" si="0"/>
        <v>401362</v>
      </c>
      <c r="K4" s="20">
        <f t="shared" si="0"/>
        <v>368176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2416</v>
      </c>
      <c r="D5" s="28">
        <v>2181</v>
      </c>
      <c r="E5" s="28">
        <v>2837</v>
      </c>
      <c r="F5" s="27">
        <v>2921</v>
      </c>
      <c r="G5" s="28">
        <v>2921</v>
      </c>
      <c r="H5" s="29">
        <v>2921</v>
      </c>
      <c r="I5" s="28">
        <v>2955</v>
      </c>
      <c r="J5" s="28">
        <v>3091</v>
      </c>
      <c r="K5" s="29">
        <v>3332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220102</v>
      </c>
      <c r="D6" s="33">
        <v>376197</v>
      </c>
      <c r="E6" s="33">
        <v>54467</v>
      </c>
      <c r="F6" s="32">
        <v>406665</v>
      </c>
      <c r="G6" s="33">
        <v>407265</v>
      </c>
      <c r="H6" s="34">
        <v>236829</v>
      </c>
      <c r="I6" s="33">
        <v>325288</v>
      </c>
      <c r="J6" s="33">
        <v>398271</v>
      </c>
      <c r="K6" s="34">
        <v>364844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350</v>
      </c>
      <c r="G8" s="20">
        <f t="shared" si="1"/>
        <v>396</v>
      </c>
      <c r="H8" s="22">
        <f t="shared" si="1"/>
        <v>396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350</v>
      </c>
      <c r="G15" s="36">
        <v>396</v>
      </c>
      <c r="H15" s="37">
        <v>396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168444</v>
      </c>
      <c r="D16" s="20">
        <f t="shared" ref="D16:K16" si="2">SUM(D17:D23)</f>
        <v>63245</v>
      </c>
      <c r="E16" s="20">
        <f t="shared" si="2"/>
        <v>7985</v>
      </c>
      <c r="F16" s="21">
        <f t="shared" si="2"/>
        <v>100000</v>
      </c>
      <c r="G16" s="20">
        <f t="shared" si="2"/>
        <v>107363</v>
      </c>
      <c r="H16" s="22">
        <f t="shared" si="2"/>
        <v>107363</v>
      </c>
      <c r="I16" s="20">
        <f t="shared" si="2"/>
        <v>215000</v>
      </c>
      <c r="J16" s="20">
        <f t="shared" si="2"/>
        <v>215000</v>
      </c>
      <c r="K16" s="20">
        <f t="shared" si="2"/>
        <v>215000</v>
      </c>
    </row>
    <row r="17" spans="1:11" s="14" customFormat="1" ht="12.75" customHeight="1" x14ac:dyDescent="0.25">
      <c r="A17" s="25"/>
      <c r="B17" s="26" t="s">
        <v>22</v>
      </c>
      <c r="C17" s="27">
        <v>168444</v>
      </c>
      <c r="D17" s="28">
        <v>63245</v>
      </c>
      <c r="E17" s="28">
        <v>7985</v>
      </c>
      <c r="F17" s="27">
        <v>100000</v>
      </c>
      <c r="G17" s="28">
        <v>107363</v>
      </c>
      <c r="H17" s="29">
        <v>107363</v>
      </c>
      <c r="I17" s="28">
        <v>215000</v>
      </c>
      <c r="J17" s="28">
        <v>215000</v>
      </c>
      <c r="K17" s="29">
        <v>215000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390962</v>
      </c>
      <c r="D26" s="46">
        <f t="shared" ref="D26:K26" si="3">+D4+D8+D16+D24</f>
        <v>441623</v>
      </c>
      <c r="E26" s="46">
        <f t="shared" si="3"/>
        <v>65289</v>
      </c>
      <c r="F26" s="47">
        <f t="shared" si="3"/>
        <v>509936</v>
      </c>
      <c r="G26" s="46">
        <f t="shared" si="3"/>
        <v>517945</v>
      </c>
      <c r="H26" s="48">
        <f t="shared" si="3"/>
        <v>347509</v>
      </c>
      <c r="I26" s="46">
        <f t="shared" si="3"/>
        <v>543243</v>
      </c>
      <c r="J26" s="46">
        <f t="shared" si="3"/>
        <v>616362</v>
      </c>
      <c r="K26" s="46">
        <f t="shared" si="3"/>
        <v>583176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129</v>
      </c>
      <c r="I3" s="174"/>
      <c r="J3" s="175"/>
      <c r="K3" s="17" t="s">
        <v>128</v>
      </c>
      <c r="L3" s="17" t="s">
        <v>127</v>
      </c>
      <c r="M3" s="17" t="s">
        <v>126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182543</v>
      </c>
      <c r="F4" s="72">
        <f t="shared" ref="F4:M4" si="0">SUM(F5:F8)</f>
        <v>228939</v>
      </c>
      <c r="G4" s="72">
        <f t="shared" si="0"/>
        <v>236901</v>
      </c>
      <c r="H4" s="73">
        <f t="shared" si="0"/>
        <v>267034</v>
      </c>
      <c r="I4" s="72">
        <f t="shared" si="0"/>
        <v>267034</v>
      </c>
      <c r="J4" s="74">
        <f t="shared" si="0"/>
        <v>267034</v>
      </c>
      <c r="K4" s="72">
        <f t="shared" si="0"/>
        <v>307034</v>
      </c>
      <c r="L4" s="72">
        <f t="shared" si="0"/>
        <v>323614</v>
      </c>
      <c r="M4" s="72">
        <f t="shared" si="0"/>
        <v>341089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182543</v>
      </c>
      <c r="F8" s="93">
        <v>228939</v>
      </c>
      <c r="G8" s="93">
        <v>236901</v>
      </c>
      <c r="H8" s="94">
        <v>267034</v>
      </c>
      <c r="I8" s="93">
        <v>267034</v>
      </c>
      <c r="J8" s="95">
        <v>267034</v>
      </c>
      <c r="K8" s="93">
        <v>307034</v>
      </c>
      <c r="L8" s="93">
        <v>323614</v>
      </c>
      <c r="M8" s="93">
        <v>341089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20696</v>
      </c>
      <c r="F9" s="72">
        <f t="shared" ref="F9:M9" si="1">F10+F19</f>
        <v>24285</v>
      </c>
      <c r="G9" s="72">
        <f t="shared" si="1"/>
        <v>31163</v>
      </c>
      <c r="H9" s="73">
        <f t="shared" si="1"/>
        <v>31230</v>
      </c>
      <c r="I9" s="72">
        <f t="shared" si="1"/>
        <v>31230</v>
      </c>
      <c r="J9" s="74">
        <f t="shared" si="1"/>
        <v>31230</v>
      </c>
      <c r="K9" s="72">
        <f t="shared" si="1"/>
        <v>34072</v>
      </c>
      <c r="L9" s="72">
        <f t="shared" si="1"/>
        <v>35896</v>
      </c>
      <c r="M9" s="72">
        <f t="shared" si="1"/>
        <v>37830.18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20681</v>
      </c>
      <c r="F10" s="100">
        <f t="shared" ref="F10:M10" si="2">SUM(F11:F13)</f>
        <v>23324</v>
      </c>
      <c r="G10" s="100">
        <f t="shared" si="2"/>
        <v>31163</v>
      </c>
      <c r="H10" s="101">
        <f t="shared" si="2"/>
        <v>30118</v>
      </c>
      <c r="I10" s="100">
        <f t="shared" si="2"/>
        <v>30118</v>
      </c>
      <c r="J10" s="102">
        <f t="shared" si="2"/>
        <v>30118</v>
      </c>
      <c r="K10" s="100">
        <f t="shared" si="2"/>
        <v>32904</v>
      </c>
      <c r="L10" s="100">
        <f t="shared" si="2"/>
        <v>34670</v>
      </c>
      <c r="M10" s="100">
        <f t="shared" si="2"/>
        <v>36539.201999999997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249</v>
      </c>
      <c r="F11" s="79">
        <v>348</v>
      </c>
      <c r="G11" s="79">
        <v>319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16763</v>
      </c>
      <c r="F12" s="86">
        <v>20325</v>
      </c>
      <c r="G12" s="86">
        <v>27453</v>
      </c>
      <c r="H12" s="87">
        <v>27547</v>
      </c>
      <c r="I12" s="86">
        <v>27547</v>
      </c>
      <c r="J12" s="88">
        <v>27547</v>
      </c>
      <c r="K12" s="86">
        <v>30205</v>
      </c>
      <c r="L12" s="86">
        <v>31836</v>
      </c>
      <c r="M12" s="86">
        <v>33555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3669</v>
      </c>
      <c r="F13" s="86">
        <v>2651</v>
      </c>
      <c r="G13" s="86">
        <v>3391</v>
      </c>
      <c r="H13" s="87">
        <v>2571</v>
      </c>
      <c r="I13" s="86">
        <v>2571</v>
      </c>
      <c r="J13" s="88">
        <v>2571</v>
      </c>
      <c r="K13" s="86">
        <v>2699</v>
      </c>
      <c r="L13" s="86">
        <v>2834</v>
      </c>
      <c r="M13" s="86">
        <v>2984.2020000000002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1154</v>
      </c>
      <c r="F15" s="79">
        <v>1248</v>
      </c>
      <c r="G15" s="79">
        <v>1308</v>
      </c>
      <c r="H15" s="80">
        <v>1444</v>
      </c>
      <c r="I15" s="79">
        <v>1444</v>
      </c>
      <c r="J15" s="81">
        <v>1444</v>
      </c>
      <c r="K15" s="79">
        <v>1516</v>
      </c>
      <c r="L15" s="79">
        <v>1592</v>
      </c>
      <c r="M15" s="81">
        <v>1676.376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711</v>
      </c>
      <c r="F16" s="86">
        <v>533</v>
      </c>
      <c r="G16" s="86">
        <v>451</v>
      </c>
      <c r="H16" s="87">
        <v>330</v>
      </c>
      <c r="I16" s="86">
        <v>330</v>
      </c>
      <c r="J16" s="88">
        <v>759</v>
      </c>
      <c r="K16" s="86">
        <v>796</v>
      </c>
      <c r="L16" s="86">
        <v>836</v>
      </c>
      <c r="M16" s="88">
        <v>880.30799999999999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228</v>
      </c>
      <c r="F17" s="86">
        <v>318</v>
      </c>
      <c r="G17" s="86">
        <v>317</v>
      </c>
      <c r="H17" s="87">
        <v>368</v>
      </c>
      <c r="I17" s="86">
        <v>368</v>
      </c>
      <c r="J17" s="88">
        <v>368</v>
      </c>
      <c r="K17" s="86">
        <v>387</v>
      </c>
      <c r="L17" s="86">
        <v>406</v>
      </c>
      <c r="M17" s="88">
        <v>427.51800000000003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15</v>
      </c>
      <c r="F19" s="100">
        <v>961</v>
      </c>
      <c r="G19" s="100">
        <v>0</v>
      </c>
      <c r="H19" s="101">
        <v>1112</v>
      </c>
      <c r="I19" s="100">
        <v>1112</v>
      </c>
      <c r="J19" s="102">
        <v>1112</v>
      </c>
      <c r="K19" s="100">
        <v>1168</v>
      </c>
      <c r="L19" s="100">
        <v>1226</v>
      </c>
      <c r="M19" s="100">
        <v>1290.9780000000001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 t="s">
        <v>171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33109</v>
      </c>
      <c r="F29" s="72">
        <v>37458</v>
      </c>
      <c r="G29" s="72">
        <v>36027</v>
      </c>
      <c r="H29" s="73">
        <v>46490</v>
      </c>
      <c r="I29" s="72">
        <v>46490</v>
      </c>
      <c r="J29" s="74">
        <v>46490</v>
      </c>
      <c r="K29" s="72">
        <v>48815</v>
      </c>
      <c r="L29" s="72">
        <v>51255</v>
      </c>
      <c r="M29" s="72">
        <v>53971.514999999999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28</v>
      </c>
      <c r="F31" s="131">
        <f t="shared" ref="F31:M31" si="4">SUM(F32:F34)</f>
        <v>32</v>
      </c>
      <c r="G31" s="131">
        <f t="shared" si="4"/>
        <v>0</v>
      </c>
      <c r="H31" s="132">
        <f t="shared" si="4"/>
        <v>37</v>
      </c>
      <c r="I31" s="131">
        <f t="shared" si="4"/>
        <v>37</v>
      </c>
      <c r="J31" s="133">
        <f t="shared" si="4"/>
        <v>37</v>
      </c>
      <c r="K31" s="131">
        <f t="shared" si="4"/>
        <v>39</v>
      </c>
      <c r="L31" s="131">
        <f t="shared" si="4"/>
        <v>41</v>
      </c>
      <c r="M31" s="131">
        <f t="shared" si="4"/>
        <v>43.173000000000002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28</v>
      </c>
      <c r="F32" s="79">
        <v>32</v>
      </c>
      <c r="G32" s="79">
        <v>0</v>
      </c>
      <c r="H32" s="80">
        <v>37</v>
      </c>
      <c r="I32" s="79">
        <v>37</v>
      </c>
      <c r="J32" s="81">
        <v>37</v>
      </c>
      <c r="K32" s="79">
        <v>39</v>
      </c>
      <c r="L32" s="79">
        <v>41</v>
      </c>
      <c r="M32" s="79">
        <v>43.173000000000002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6800</v>
      </c>
      <c r="F36" s="72">
        <f t="shared" ref="F36:M36" si="5">SUM(F37:F38)</f>
        <v>6510</v>
      </c>
      <c r="G36" s="72">
        <f t="shared" si="5"/>
        <v>0</v>
      </c>
      <c r="H36" s="73">
        <f t="shared" si="5"/>
        <v>7537</v>
      </c>
      <c r="I36" s="72">
        <f t="shared" si="5"/>
        <v>7537</v>
      </c>
      <c r="J36" s="74">
        <f t="shared" si="5"/>
        <v>7537</v>
      </c>
      <c r="K36" s="72">
        <f t="shared" si="5"/>
        <v>7914</v>
      </c>
      <c r="L36" s="72">
        <f t="shared" si="5"/>
        <v>8309</v>
      </c>
      <c r="M36" s="72">
        <f t="shared" si="5"/>
        <v>8749.3770000000004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6800</v>
      </c>
      <c r="F38" s="93">
        <v>6510</v>
      </c>
      <c r="G38" s="93">
        <v>0</v>
      </c>
      <c r="H38" s="94">
        <v>7537</v>
      </c>
      <c r="I38" s="93">
        <v>7537</v>
      </c>
      <c r="J38" s="95">
        <v>7537</v>
      </c>
      <c r="K38" s="93">
        <v>7914</v>
      </c>
      <c r="L38" s="93">
        <v>8309</v>
      </c>
      <c r="M38" s="93">
        <v>8749.3770000000004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-13857</v>
      </c>
      <c r="F39" s="72">
        <v>4702</v>
      </c>
      <c r="G39" s="72">
        <v>-2522</v>
      </c>
      <c r="H39" s="73">
        <v>4128</v>
      </c>
      <c r="I39" s="72">
        <v>4128</v>
      </c>
      <c r="J39" s="74">
        <v>4128</v>
      </c>
      <c r="K39" s="72">
        <v>4334</v>
      </c>
      <c r="L39" s="72">
        <v>4551</v>
      </c>
      <c r="M39" s="72">
        <v>4792.2030000000004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229319</v>
      </c>
      <c r="F40" s="46">
        <f t="shared" ref="F40:M40" si="6">F4+F9+F21+F29+F31+F36+F39</f>
        <v>301926</v>
      </c>
      <c r="G40" s="46">
        <f t="shared" si="6"/>
        <v>301569</v>
      </c>
      <c r="H40" s="47">
        <f t="shared" si="6"/>
        <v>356456</v>
      </c>
      <c r="I40" s="46">
        <f t="shared" si="6"/>
        <v>356456</v>
      </c>
      <c r="J40" s="48">
        <f t="shared" si="6"/>
        <v>356456</v>
      </c>
      <c r="K40" s="46">
        <f t="shared" si="6"/>
        <v>402208</v>
      </c>
      <c r="L40" s="46">
        <f t="shared" si="6"/>
        <v>423666</v>
      </c>
      <c r="M40" s="46">
        <f t="shared" si="6"/>
        <v>446475.44799999997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129</v>
      </c>
      <c r="I3" s="174"/>
      <c r="J3" s="175"/>
      <c r="K3" s="17" t="s">
        <v>128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1737613</v>
      </c>
      <c r="F4" s="72">
        <f t="shared" ref="F4:M4" si="0">F5+F8+F47</f>
        <v>1722339</v>
      </c>
      <c r="G4" s="72">
        <f t="shared" si="0"/>
        <v>1307172</v>
      </c>
      <c r="H4" s="73">
        <f t="shared" si="0"/>
        <v>2308193</v>
      </c>
      <c r="I4" s="72">
        <f t="shared" si="0"/>
        <v>2285498</v>
      </c>
      <c r="J4" s="74">
        <f t="shared" si="0"/>
        <v>1773343</v>
      </c>
      <c r="K4" s="72">
        <f t="shared" si="0"/>
        <v>1857199</v>
      </c>
      <c r="L4" s="72">
        <f t="shared" si="0"/>
        <v>2052316</v>
      </c>
      <c r="M4" s="72">
        <f t="shared" si="0"/>
        <v>2170177.1159999999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816439</v>
      </c>
      <c r="F5" s="100">
        <f t="shared" ref="F5:M5" si="1">SUM(F6:F7)</f>
        <v>858884</v>
      </c>
      <c r="G5" s="100">
        <f t="shared" si="1"/>
        <v>885776</v>
      </c>
      <c r="H5" s="101">
        <f t="shared" si="1"/>
        <v>1003876</v>
      </c>
      <c r="I5" s="100">
        <f t="shared" si="1"/>
        <v>1013876</v>
      </c>
      <c r="J5" s="102">
        <f t="shared" si="1"/>
        <v>997876</v>
      </c>
      <c r="K5" s="100">
        <f t="shared" si="1"/>
        <v>1078064</v>
      </c>
      <c r="L5" s="100">
        <f t="shared" si="1"/>
        <v>1135851</v>
      </c>
      <c r="M5" s="100">
        <f t="shared" si="1"/>
        <v>1280168.676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702659</v>
      </c>
      <c r="F6" s="79">
        <v>736421</v>
      </c>
      <c r="G6" s="79">
        <v>757072</v>
      </c>
      <c r="H6" s="80">
        <v>871377</v>
      </c>
      <c r="I6" s="79">
        <v>879877</v>
      </c>
      <c r="J6" s="81">
        <v>863877</v>
      </c>
      <c r="K6" s="79">
        <v>938621</v>
      </c>
      <c r="L6" s="79">
        <v>989994</v>
      </c>
      <c r="M6" s="79">
        <v>1122936.368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113780</v>
      </c>
      <c r="F7" s="93">
        <v>122463</v>
      </c>
      <c r="G7" s="93">
        <v>128704</v>
      </c>
      <c r="H7" s="94">
        <v>132499</v>
      </c>
      <c r="I7" s="93">
        <v>133999</v>
      </c>
      <c r="J7" s="95">
        <v>133999</v>
      </c>
      <c r="K7" s="93">
        <v>139443</v>
      </c>
      <c r="L7" s="93">
        <v>145857</v>
      </c>
      <c r="M7" s="93">
        <v>157232.30800000002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921174</v>
      </c>
      <c r="F8" s="100">
        <f t="shared" ref="F8:M8" si="2">SUM(F9:F46)</f>
        <v>863455</v>
      </c>
      <c r="G8" s="100">
        <f t="shared" si="2"/>
        <v>421396</v>
      </c>
      <c r="H8" s="101">
        <f t="shared" si="2"/>
        <v>1304317</v>
      </c>
      <c r="I8" s="100">
        <f t="shared" si="2"/>
        <v>1271622</v>
      </c>
      <c r="J8" s="102">
        <f t="shared" si="2"/>
        <v>775467</v>
      </c>
      <c r="K8" s="100">
        <f t="shared" si="2"/>
        <v>779135</v>
      </c>
      <c r="L8" s="100">
        <f t="shared" si="2"/>
        <v>916465</v>
      </c>
      <c r="M8" s="100">
        <f t="shared" si="2"/>
        <v>890008.43999999983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62</v>
      </c>
      <c r="F9" s="79">
        <v>2624</v>
      </c>
      <c r="G9" s="79">
        <v>2419</v>
      </c>
      <c r="H9" s="80">
        <v>378</v>
      </c>
      <c r="I9" s="79">
        <v>378</v>
      </c>
      <c r="J9" s="81">
        <v>398</v>
      </c>
      <c r="K9" s="79">
        <v>385</v>
      </c>
      <c r="L9" s="79">
        <v>402</v>
      </c>
      <c r="M9" s="79">
        <v>425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12865</v>
      </c>
      <c r="F10" s="86">
        <v>4484</v>
      </c>
      <c r="G10" s="86">
        <v>786</v>
      </c>
      <c r="H10" s="87">
        <v>3700</v>
      </c>
      <c r="I10" s="86">
        <v>3690</v>
      </c>
      <c r="J10" s="88">
        <v>4490</v>
      </c>
      <c r="K10" s="86">
        <v>6000</v>
      </c>
      <c r="L10" s="86">
        <v>3193</v>
      </c>
      <c r="M10" s="86">
        <v>3363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3412</v>
      </c>
      <c r="F11" s="86">
        <v>2840</v>
      </c>
      <c r="G11" s="86">
        <v>518</v>
      </c>
      <c r="H11" s="87">
        <v>6470</v>
      </c>
      <c r="I11" s="86">
        <v>6470</v>
      </c>
      <c r="J11" s="88">
        <v>6215</v>
      </c>
      <c r="K11" s="86">
        <v>5125</v>
      </c>
      <c r="L11" s="86">
        <v>4861</v>
      </c>
      <c r="M11" s="86">
        <v>5119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3004</v>
      </c>
      <c r="G12" s="86">
        <v>3307</v>
      </c>
      <c r="H12" s="87">
        <v>4250</v>
      </c>
      <c r="I12" s="86">
        <v>4250</v>
      </c>
      <c r="J12" s="88">
        <v>4250</v>
      </c>
      <c r="K12" s="86">
        <v>4463</v>
      </c>
      <c r="L12" s="86">
        <v>4668</v>
      </c>
      <c r="M12" s="86">
        <v>4915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601</v>
      </c>
      <c r="F13" s="86">
        <v>617</v>
      </c>
      <c r="G13" s="86">
        <v>229</v>
      </c>
      <c r="H13" s="87">
        <v>1261</v>
      </c>
      <c r="I13" s="86">
        <v>1261</v>
      </c>
      <c r="J13" s="88">
        <v>1111</v>
      </c>
      <c r="K13" s="86">
        <v>348</v>
      </c>
      <c r="L13" s="86">
        <v>1419</v>
      </c>
      <c r="M13" s="86">
        <v>1494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4576</v>
      </c>
      <c r="F14" s="86">
        <v>2158</v>
      </c>
      <c r="G14" s="86">
        <v>410</v>
      </c>
      <c r="H14" s="87">
        <v>1385</v>
      </c>
      <c r="I14" s="86">
        <v>2623</v>
      </c>
      <c r="J14" s="88">
        <v>2708</v>
      </c>
      <c r="K14" s="86">
        <v>12900</v>
      </c>
      <c r="L14" s="86">
        <v>12941</v>
      </c>
      <c r="M14" s="86">
        <v>981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14116</v>
      </c>
      <c r="F15" s="86">
        <v>14137</v>
      </c>
      <c r="G15" s="86">
        <v>12414</v>
      </c>
      <c r="H15" s="87">
        <v>11178</v>
      </c>
      <c r="I15" s="86">
        <v>11178</v>
      </c>
      <c r="J15" s="88">
        <v>10610</v>
      </c>
      <c r="K15" s="86">
        <v>13216</v>
      </c>
      <c r="L15" s="86">
        <v>8330</v>
      </c>
      <c r="M15" s="86">
        <v>8767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3844</v>
      </c>
      <c r="G16" s="86">
        <v>9677</v>
      </c>
      <c r="H16" s="87">
        <v>4875</v>
      </c>
      <c r="I16" s="86">
        <v>4875</v>
      </c>
      <c r="J16" s="88">
        <v>14595</v>
      </c>
      <c r="K16" s="86">
        <v>8100</v>
      </c>
      <c r="L16" s="86">
        <v>3354</v>
      </c>
      <c r="M16" s="86">
        <v>3532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681</v>
      </c>
      <c r="F17" s="86">
        <v>678</v>
      </c>
      <c r="G17" s="86">
        <v>2467</v>
      </c>
      <c r="H17" s="87">
        <v>4800</v>
      </c>
      <c r="I17" s="86">
        <v>4800</v>
      </c>
      <c r="J17" s="88">
        <v>4650</v>
      </c>
      <c r="K17" s="86">
        <v>5840</v>
      </c>
      <c r="L17" s="86">
        <v>5062</v>
      </c>
      <c r="M17" s="86">
        <v>5331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29411</v>
      </c>
      <c r="F18" s="86">
        <v>5943</v>
      </c>
      <c r="G18" s="86">
        <v>52</v>
      </c>
      <c r="H18" s="87">
        <v>9424</v>
      </c>
      <c r="I18" s="86">
        <v>9424</v>
      </c>
      <c r="J18" s="88">
        <v>9424</v>
      </c>
      <c r="K18" s="86">
        <v>2169</v>
      </c>
      <c r="L18" s="86">
        <v>2614</v>
      </c>
      <c r="M18" s="86">
        <v>3344.898000000001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615</v>
      </c>
      <c r="F21" s="86">
        <v>959</v>
      </c>
      <c r="G21" s="86">
        <v>3740</v>
      </c>
      <c r="H21" s="87">
        <v>225</v>
      </c>
      <c r="I21" s="86">
        <v>225</v>
      </c>
      <c r="J21" s="88">
        <v>1725</v>
      </c>
      <c r="K21" s="86">
        <v>1238</v>
      </c>
      <c r="L21" s="86">
        <v>249</v>
      </c>
      <c r="M21" s="86">
        <v>262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579731</v>
      </c>
      <c r="F22" s="86">
        <v>559114</v>
      </c>
      <c r="G22" s="86">
        <v>122503</v>
      </c>
      <c r="H22" s="87">
        <v>877032</v>
      </c>
      <c r="I22" s="86">
        <v>821476</v>
      </c>
      <c r="J22" s="88">
        <v>373975</v>
      </c>
      <c r="K22" s="86">
        <v>267410</v>
      </c>
      <c r="L22" s="86">
        <v>338701</v>
      </c>
      <c r="M22" s="86">
        <v>338158.451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31905</v>
      </c>
      <c r="F23" s="86">
        <v>26065</v>
      </c>
      <c r="G23" s="86">
        <v>2486</v>
      </c>
      <c r="H23" s="87">
        <v>59123</v>
      </c>
      <c r="I23" s="86">
        <v>59123</v>
      </c>
      <c r="J23" s="88">
        <v>9455</v>
      </c>
      <c r="K23" s="86">
        <v>59500</v>
      </c>
      <c r="L23" s="86">
        <v>99238</v>
      </c>
      <c r="M23" s="86">
        <v>65537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278</v>
      </c>
      <c r="F24" s="86">
        <v>172</v>
      </c>
      <c r="G24" s="86">
        <v>85</v>
      </c>
      <c r="H24" s="87">
        <v>106</v>
      </c>
      <c r="I24" s="86">
        <v>106</v>
      </c>
      <c r="J24" s="88">
        <v>106</v>
      </c>
      <c r="K24" s="86">
        <v>112</v>
      </c>
      <c r="L24" s="86">
        <v>118</v>
      </c>
      <c r="M24" s="86">
        <v>124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21866</v>
      </c>
      <c r="F25" s="86">
        <v>29084</v>
      </c>
      <c r="G25" s="86">
        <v>34161</v>
      </c>
      <c r="H25" s="87">
        <v>44082</v>
      </c>
      <c r="I25" s="86">
        <v>44082</v>
      </c>
      <c r="J25" s="88">
        <v>42482</v>
      </c>
      <c r="K25" s="86">
        <v>78936</v>
      </c>
      <c r="L25" s="86">
        <v>80883</v>
      </c>
      <c r="M25" s="86">
        <v>84944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665</v>
      </c>
      <c r="K27" s="86">
        <v>422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14090</v>
      </c>
      <c r="F30" s="86">
        <v>13870</v>
      </c>
      <c r="G30" s="86">
        <v>17161</v>
      </c>
      <c r="H30" s="87">
        <v>22156</v>
      </c>
      <c r="I30" s="86">
        <v>22156</v>
      </c>
      <c r="J30" s="88">
        <v>22020</v>
      </c>
      <c r="K30" s="86">
        <v>5993</v>
      </c>
      <c r="L30" s="86">
        <v>26429</v>
      </c>
      <c r="M30" s="86">
        <v>27829.579000000002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103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13497</v>
      </c>
      <c r="F32" s="86">
        <v>10224</v>
      </c>
      <c r="G32" s="86">
        <v>9139</v>
      </c>
      <c r="H32" s="87">
        <v>14875</v>
      </c>
      <c r="I32" s="86">
        <v>14875</v>
      </c>
      <c r="J32" s="88">
        <v>14778</v>
      </c>
      <c r="K32" s="86">
        <v>54275</v>
      </c>
      <c r="L32" s="86">
        <v>50591</v>
      </c>
      <c r="M32" s="86">
        <v>50845.334999999999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23247</v>
      </c>
      <c r="F36" s="86">
        <v>20782</v>
      </c>
      <c r="G36" s="86">
        <v>26930</v>
      </c>
      <c r="H36" s="87">
        <v>28477</v>
      </c>
      <c r="I36" s="86">
        <v>28477</v>
      </c>
      <c r="J36" s="88">
        <v>28477</v>
      </c>
      <c r="K36" s="86">
        <v>20351</v>
      </c>
      <c r="L36" s="86">
        <v>21462</v>
      </c>
      <c r="M36" s="86">
        <v>22599.087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37</v>
      </c>
      <c r="F37" s="86">
        <v>923</v>
      </c>
      <c r="G37" s="86">
        <v>1071</v>
      </c>
      <c r="H37" s="87">
        <v>3603</v>
      </c>
      <c r="I37" s="86">
        <v>3603</v>
      </c>
      <c r="J37" s="88">
        <v>3293</v>
      </c>
      <c r="K37" s="86">
        <v>8078</v>
      </c>
      <c r="L37" s="86">
        <v>3754</v>
      </c>
      <c r="M37" s="86">
        <v>3953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13952</v>
      </c>
      <c r="F38" s="86">
        <v>12653</v>
      </c>
      <c r="G38" s="86">
        <v>10041</v>
      </c>
      <c r="H38" s="87">
        <v>13421</v>
      </c>
      <c r="I38" s="86">
        <v>13421</v>
      </c>
      <c r="J38" s="88">
        <v>12435</v>
      </c>
      <c r="K38" s="86">
        <v>16485</v>
      </c>
      <c r="L38" s="86">
        <v>17611</v>
      </c>
      <c r="M38" s="86">
        <v>18543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42040</v>
      </c>
      <c r="F39" s="86">
        <v>41818</v>
      </c>
      <c r="G39" s="86">
        <v>41234</v>
      </c>
      <c r="H39" s="87">
        <v>31873</v>
      </c>
      <c r="I39" s="86">
        <v>44582</v>
      </c>
      <c r="J39" s="88">
        <v>34508</v>
      </c>
      <c r="K39" s="86">
        <v>33978</v>
      </c>
      <c r="L39" s="86">
        <v>34924</v>
      </c>
      <c r="M39" s="86">
        <v>36775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56108</v>
      </c>
      <c r="F40" s="86">
        <v>59602</v>
      </c>
      <c r="G40" s="86">
        <v>88321</v>
      </c>
      <c r="H40" s="87">
        <v>92129</v>
      </c>
      <c r="I40" s="86">
        <v>92129</v>
      </c>
      <c r="J40" s="88">
        <v>93923</v>
      </c>
      <c r="K40" s="86">
        <v>93205</v>
      </c>
      <c r="L40" s="86">
        <v>96103</v>
      </c>
      <c r="M40" s="86">
        <v>102758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309</v>
      </c>
      <c r="F41" s="86">
        <v>107</v>
      </c>
      <c r="G41" s="86">
        <v>17</v>
      </c>
      <c r="H41" s="87">
        <v>244</v>
      </c>
      <c r="I41" s="86">
        <v>244</v>
      </c>
      <c r="J41" s="88">
        <v>238</v>
      </c>
      <c r="K41" s="86">
        <v>256</v>
      </c>
      <c r="L41" s="86">
        <v>268</v>
      </c>
      <c r="M41" s="86">
        <v>282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38431</v>
      </c>
      <c r="F42" s="86">
        <v>32493</v>
      </c>
      <c r="G42" s="86">
        <v>27220</v>
      </c>
      <c r="H42" s="87">
        <v>36117</v>
      </c>
      <c r="I42" s="86">
        <v>40831</v>
      </c>
      <c r="J42" s="88">
        <v>43250</v>
      </c>
      <c r="K42" s="86">
        <v>37352</v>
      </c>
      <c r="L42" s="86">
        <v>37878</v>
      </c>
      <c r="M42" s="86">
        <v>39886.652000000002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4283</v>
      </c>
      <c r="F43" s="86">
        <v>3367</v>
      </c>
      <c r="G43" s="86">
        <v>1149</v>
      </c>
      <c r="H43" s="87">
        <v>2545</v>
      </c>
      <c r="I43" s="86">
        <v>6405</v>
      </c>
      <c r="J43" s="88">
        <v>9267</v>
      </c>
      <c r="K43" s="86">
        <v>8706</v>
      </c>
      <c r="L43" s="86">
        <v>4719</v>
      </c>
      <c r="M43" s="86">
        <v>2797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13239</v>
      </c>
      <c r="F44" s="86">
        <v>9460</v>
      </c>
      <c r="G44" s="86">
        <v>3315</v>
      </c>
      <c r="H44" s="87">
        <v>16832</v>
      </c>
      <c r="I44" s="86">
        <v>16832</v>
      </c>
      <c r="J44" s="88">
        <v>12137</v>
      </c>
      <c r="K44" s="86">
        <v>4757</v>
      </c>
      <c r="L44" s="86">
        <v>12066</v>
      </c>
      <c r="M44" s="86">
        <v>12705.438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1719</v>
      </c>
      <c r="F45" s="86">
        <v>2401</v>
      </c>
      <c r="G45" s="86">
        <v>465</v>
      </c>
      <c r="H45" s="87">
        <v>1833</v>
      </c>
      <c r="I45" s="86">
        <v>2183</v>
      </c>
      <c r="J45" s="88">
        <v>2359</v>
      </c>
      <c r="K45" s="86">
        <v>1785</v>
      </c>
      <c r="L45" s="86">
        <v>1868</v>
      </c>
      <c r="M45" s="86">
        <v>1967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32</v>
      </c>
      <c r="G46" s="93">
        <v>79</v>
      </c>
      <c r="H46" s="94">
        <v>11923</v>
      </c>
      <c r="I46" s="93">
        <v>11923</v>
      </c>
      <c r="J46" s="95">
        <v>11923</v>
      </c>
      <c r="K46" s="93">
        <v>27750</v>
      </c>
      <c r="L46" s="93">
        <v>42759</v>
      </c>
      <c r="M46" s="93">
        <v>42770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1324871</v>
      </c>
      <c r="F51" s="72">
        <f t="shared" ref="F51:M51" si="4">F52+F59+F62+F63+F64+F72+F73</f>
        <v>1428057</v>
      </c>
      <c r="G51" s="72">
        <f t="shared" si="4"/>
        <v>1886787</v>
      </c>
      <c r="H51" s="73">
        <f t="shared" si="4"/>
        <v>991563</v>
      </c>
      <c r="I51" s="72">
        <f t="shared" si="4"/>
        <v>1272249</v>
      </c>
      <c r="J51" s="74">
        <f t="shared" si="4"/>
        <v>1274269</v>
      </c>
      <c r="K51" s="72">
        <f t="shared" si="4"/>
        <v>1324582</v>
      </c>
      <c r="L51" s="72">
        <f t="shared" si="4"/>
        <v>1570667</v>
      </c>
      <c r="M51" s="72">
        <f t="shared" si="4"/>
        <v>1925711.8219999999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128</v>
      </c>
      <c r="F52" s="79">
        <f t="shared" ref="F52:M52" si="5">F53+F56</f>
        <v>1197</v>
      </c>
      <c r="G52" s="79">
        <f t="shared" si="5"/>
        <v>1304</v>
      </c>
      <c r="H52" s="80">
        <f t="shared" si="5"/>
        <v>3017</v>
      </c>
      <c r="I52" s="79">
        <f t="shared" si="5"/>
        <v>2932</v>
      </c>
      <c r="J52" s="81">
        <f t="shared" si="5"/>
        <v>2652</v>
      </c>
      <c r="K52" s="79">
        <f t="shared" si="5"/>
        <v>3168</v>
      </c>
      <c r="L52" s="79">
        <f t="shared" si="5"/>
        <v>3313</v>
      </c>
      <c r="M52" s="79">
        <f t="shared" si="5"/>
        <v>3488.2269999999999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128</v>
      </c>
      <c r="F56" s="100">
        <f t="shared" ref="F56:M56" si="7">SUM(F57:F58)</f>
        <v>1197</v>
      </c>
      <c r="G56" s="100">
        <f t="shared" si="7"/>
        <v>1304</v>
      </c>
      <c r="H56" s="101">
        <f t="shared" si="7"/>
        <v>3017</v>
      </c>
      <c r="I56" s="100">
        <f t="shared" si="7"/>
        <v>2932</v>
      </c>
      <c r="J56" s="102">
        <f t="shared" si="7"/>
        <v>2652</v>
      </c>
      <c r="K56" s="100">
        <f t="shared" si="7"/>
        <v>3168</v>
      </c>
      <c r="L56" s="100">
        <f t="shared" si="7"/>
        <v>3313</v>
      </c>
      <c r="M56" s="100">
        <f t="shared" si="7"/>
        <v>3488.2269999999999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128</v>
      </c>
      <c r="F58" s="93">
        <v>1197</v>
      </c>
      <c r="G58" s="93">
        <v>1304</v>
      </c>
      <c r="H58" s="94">
        <v>3017</v>
      </c>
      <c r="I58" s="93">
        <v>2932</v>
      </c>
      <c r="J58" s="95">
        <v>2652</v>
      </c>
      <c r="K58" s="93">
        <v>3168</v>
      </c>
      <c r="L58" s="93">
        <v>3313</v>
      </c>
      <c r="M58" s="93">
        <v>3488.2269999999999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826184</v>
      </c>
      <c r="F59" s="100">
        <f t="shared" ref="F59:M59" si="8">SUM(F60:F61)</f>
        <v>897451</v>
      </c>
      <c r="G59" s="100">
        <f t="shared" si="8"/>
        <v>1282207</v>
      </c>
      <c r="H59" s="101">
        <f t="shared" si="8"/>
        <v>377759</v>
      </c>
      <c r="I59" s="100">
        <f t="shared" si="8"/>
        <v>657984</v>
      </c>
      <c r="J59" s="102">
        <f t="shared" si="8"/>
        <v>657984</v>
      </c>
      <c r="K59" s="100">
        <f t="shared" si="8"/>
        <v>674605</v>
      </c>
      <c r="L59" s="100">
        <f t="shared" si="8"/>
        <v>906606</v>
      </c>
      <c r="M59" s="100">
        <f t="shared" si="8"/>
        <v>1226618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826184</v>
      </c>
      <c r="F61" s="93">
        <v>897451</v>
      </c>
      <c r="G61" s="93">
        <v>1282207</v>
      </c>
      <c r="H61" s="94">
        <v>377759</v>
      </c>
      <c r="I61" s="93">
        <v>657984</v>
      </c>
      <c r="J61" s="95">
        <v>657984</v>
      </c>
      <c r="K61" s="93">
        <v>674605</v>
      </c>
      <c r="L61" s="93">
        <v>906606</v>
      </c>
      <c r="M61" s="93">
        <v>1226618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480808</v>
      </c>
      <c r="F64" s="93">
        <f t="shared" ref="F64:M64" si="9">F65+F68</f>
        <v>512897</v>
      </c>
      <c r="G64" s="93">
        <f t="shared" si="9"/>
        <v>584203</v>
      </c>
      <c r="H64" s="94">
        <f t="shared" si="9"/>
        <v>601721</v>
      </c>
      <c r="I64" s="93">
        <f t="shared" si="9"/>
        <v>601721</v>
      </c>
      <c r="J64" s="95">
        <f t="shared" si="9"/>
        <v>601721</v>
      </c>
      <c r="K64" s="93">
        <f t="shared" si="9"/>
        <v>635641</v>
      </c>
      <c r="L64" s="93">
        <f t="shared" si="9"/>
        <v>651455</v>
      </c>
      <c r="M64" s="93">
        <f t="shared" si="9"/>
        <v>685820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480808</v>
      </c>
      <c r="F65" s="100">
        <f t="shared" ref="F65:M65" si="10">SUM(F66:F67)</f>
        <v>512897</v>
      </c>
      <c r="G65" s="100">
        <f t="shared" si="10"/>
        <v>584203</v>
      </c>
      <c r="H65" s="101">
        <f t="shared" si="10"/>
        <v>601721</v>
      </c>
      <c r="I65" s="100">
        <f t="shared" si="10"/>
        <v>601721</v>
      </c>
      <c r="J65" s="102">
        <f t="shared" si="10"/>
        <v>601721</v>
      </c>
      <c r="K65" s="100">
        <f t="shared" si="10"/>
        <v>635641</v>
      </c>
      <c r="L65" s="100">
        <f t="shared" si="10"/>
        <v>651455</v>
      </c>
      <c r="M65" s="100">
        <f t="shared" si="10"/>
        <v>685820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480808</v>
      </c>
      <c r="F66" s="79">
        <v>249487</v>
      </c>
      <c r="G66" s="79">
        <v>323478</v>
      </c>
      <c r="H66" s="80">
        <v>326789</v>
      </c>
      <c r="I66" s="79">
        <v>326789</v>
      </c>
      <c r="J66" s="81">
        <v>326789</v>
      </c>
      <c r="K66" s="79">
        <v>343789</v>
      </c>
      <c r="L66" s="79">
        <v>346317</v>
      </c>
      <c r="M66" s="81">
        <v>364672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263410</v>
      </c>
      <c r="G67" s="93">
        <v>260725</v>
      </c>
      <c r="H67" s="94">
        <v>274932</v>
      </c>
      <c r="I67" s="93">
        <v>274932</v>
      </c>
      <c r="J67" s="95">
        <v>274932</v>
      </c>
      <c r="K67" s="93">
        <v>291852</v>
      </c>
      <c r="L67" s="93">
        <v>305138</v>
      </c>
      <c r="M67" s="95">
        <v>321148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17751</v>
      </c>
      <c r="F73" s="86">
        <f t="shared" ref="F73:M73" si="12">SUM(F74:F75)</f>
        <v>16512</v>
      </c>
      <c r="G73" s="86">
        <f t="shared" si="12"/>
        <v>19073</v>
      </c>
      <c r="H73" s="87">
        <f t="shared" si="12"/>
        <v>9066</v>
      </c>
      <c r="I73" s="86">
        <f t="shared" si="12"/>
        <v>9612</v>
      </c>
      <c r="J73" s="88">
        <f t="shared" si="12"/>
        <v>11912</v>
      </c>
      <c r="K73" s="86">
        <f t="shared" si="12"/>
        <v>11168</v>
      </c>
      <c r="L73" s="86">
        <f t="shared" si="12"/>
        <v>9293</v>
      </c>
      <c r="M73" s="86">
        <f t="shared" si="12"/>
        <v>9785.5949999999993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17751</v>
      </c>
      <c r="F74" s="79">
        <v>16512</v>
      </c>
      <c r="G74" s="79">
        <v>19073</v>
      </c>
      <c r="H74" s="80">
        <v>9066</v>
      </c>
      <c r="I74" s="79">
        <v>9612</v>
      </c>
      <c r="J74" s="81">
        <v>11912</v>
      </c>
      <c r="K74" s="79">
        <v>11168</v>
      </c>
      <c r="L74" s="79">
        <v>9293</v>
      </c>
      <c r="M74" s="79">
        <v>9785.5949999999993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339142</v>
      </c>
      <c r="F77" s="72">
        <f t="shared" ref="F77:M77" si="13">F78+F81+F84+F85+F86+F87+F88</f>
        <v>287134</v>
      </c>
      <c r="G77" s="72">
        <f t="shared" si="13"/>
        <v>207780</v>
      </c>
      <c r="H77" s="73">
        <f t="shared" si="13"/>
        <v>222126</v>
      </c>
      <c r="I77" s="72">
        <f t="shared" si="13"/>
        <v>208576</v>
      </c>
      <c r="J77" s="74">
        <f t="shared" si="13"/>
        <v>208576</v>
      </c>
      <c r="K77" s="72">
        <f t="shared" si="13"/>
        <v>343114</v>
      </c>
      <c r="L77" s="72">
        <f t="shared" si="13"/>
        <v>473675</v>
      </c>
      <c r="M77" s="72">
        <f t="shared" si="13"/>
        <v>396784.11199999996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215949</v>
      </c>
      <c r="F78" s="100">
        <f t="shared" ref="F78:M78" si="14">SUM(F79:F80)</f>
        <v>218756</v>
      </c>
      <c r="G78" s="100">
        <f t="shared" si="14"/>
        <v>186466</v>
      </c>
      <c r="H78" s="101">
        <f t="shared" si="14"/>
        <v>200000</v>
      </c>
      <c r="I78" s="100">
        <f t="shared" si="14"/>
        <v>178263</v>
      </c>
      <c r="J78" s="102">
        <f t="shared" si="14"/>
        <v>178263</v>
      </c>
      <c r="K78" s="100">
        <f t="shared" si="14"/>
        <v>266000</v>
      </c>
      <c r="L78" s="100">
        <f t="shared" si="14"/>
        <v>392334</v>
      </c>
      <c r="M78" s="100">
        <f t="shared" si="14"/>
        <v>311147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184692</v>
      </c>
      <c r="F79" s="79">
        <v>63245</v>
      </c>
      <c r="G79" s="79">
        <v>7985</v>
      </c>
      <c r="H79" s="80">
        <v>100000</v>
      </c>
      <c r="I79" s="79">
        <v>107363</v>
      </c>
      <c r="J79" s="81">
        <v>107363</v>
      </c>
      <c r="K79" s="79">
        <v>215000</v>
      </c>
      <c r="L79" s="79">
        <v>215000</v>
      </c>
      <c r="M79" s="79">
        <v>215000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31257</v>
      </c>
      <c r="F80" s="93">
        <v>155511</v>
      </c>
      <c r="G80" s="93">
        <v>178481</v>
      </c>
      <c r="H80" s="94">
        <v>100000</v>
      </c>
      <c r="I80" s="93">
        <v>70900</v>
      </c>
      <c r="J80" s="95">
        <v>70900</v>
      </c>
      <c r="K80" s="93">
        <v>51000</v>
      </c>
      <c r="L80" s="93">
        <v>177334</v>
      </c>
      <c r="M80" s="93">
        <v>96147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123193</v>
      </c>
      <c r="F81" s="86">
        <f t="shared" ref="F81:M81" si="15">SUM(F82:F83)</f>
        <v>68378</v>
      </c>
      <c r="G81" s="86">
        <f t="shared" si="15"/>
        <v>21314</v>
      </c>
      <c r="H81" s="87">
        <f t="shared" si="15"/>
        <v>22126</v>
      </c>
      <c r="I81" s="86">
        <f t="shared" si="15"/>
        <v>29113</v>
      </c>
      <c r="J81" s="88">
        <f t="shared" si="15"/>
        <v>29113</v>
      </c>
      <c r="K81" s="86">
        <f t="shared" si="15"/>
        <v>77114</v>
      </c>
      <c r="L81" s="86">
        <f t="shared" si="15"/>
        <v>81341</v>
      </c>
      <c r="M81" s="86">
        <f t="shared" si="15"/>
        <v>85637.111999999994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29642</v>
      </c>
      <c r="F82" s="79">
        <v>34379</v>
      </c>
      <c r="G82" s="79">
        <v>15539</v>
      </c>
      <c r="H82" s="80">
        <v>11700</v>
      </c>
      <c r="I82" s="79">
        <v>11302</v>
      </c>
      <c r="J82" s="81">
        <v>11302</v>
      </c>
      <c r="K82" s="79">
        <v>12000</v>
      </c>
      <c r="L82" s="79">
        <v>50230</v>
      </c>
      <c r="M82" s="79">
        <v>52877.19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93551</v>
      </c>
      <c r="F83" s="93">
        <v>33999</v>
      </c>
      <c r="G83" s="93">
        <v>5775</v>
      </c>
      <c r="H83" s="94">
        <v>10426</v>
      </c>
      <c r="I83" s="93">
        <v>17811</v>
      </c>
      <c r="J83" s="95">
        <v>17811</v>
      </c>
      <c r="K83" s="93">
        <v>65114</v>
      </c>
      <c r="L83" s="93">
        <v>31111</v>
      </c>
      <c r="M83" s="93">
        <v>32759.921999999999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1200</v>
      </c>
      <c r="J88" s="88">
        <v>1200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635</v>
      </c>
      <c r="F90" s="72">
        <v>1581</v>
      </c>
      <c r="G90" s="72">
        <v>398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3402261</v>
      </c>
      <c r="F92" s="46">
        <f t="shared" ref="F92:M92" si="16">F4+F51+F77+F90</f>
        <v>3439111</v>
      </c>
      <c r="G92" s="46">
        <f t="shared" si="16"/>
        <v>3402137</v>
      </c>
      <c r="H92" s="47">
        <f t="shared" si="16"/>
        <v>3521882</v>
      </c>
      <c r="I92" s="46">
        <f t="shared" si="16"/>
        <v>3766323</v>
      </c>
      <c r="J92" s="48">
        <f t="shared" si="16"/>
        <v>3256188</v>
      </c>
      <c r="K92" s="46">
        <f t="shared" si="16"/>
        <v>3524895</v>
      </c>
      <c r="L92" s="46">
        <f t="shared" si="16"/>
        <v>4096658</v>
      </c>
      <c r="M92" s="46">
        <f t="shared" si="16"/>
        <v>4492673.05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129</v>
      </c>
      <c r="I3" s="174"/>
      <c r="J3" s="175"/>
      <c r="K3" s="17" t="s">
        <v>128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442556</v>
      </c>
      <c r="F4" s="72">
        <f t="shared" ref="F4:M4" si="0">F5+F8+F47</f>
        <v>461534</v>
      </c>
      <c r="G4" s="72">
        <f t="shared" si="0"/>
        <v>489497</v>
      </c>
      <c r="H4" s="73">
        <f t="shared" si="0"/>
        <v>557531</v>
      </c>
      <c r="I4" s="72">
        <f t="shared" si="0"/>
        <v>570529</v>
      </c>
      <c r="J4" s="74">
        <f t="shared" si="0"/>
        <v>564129</v>
      </c>
      <c r="K4" s="72">
        <f t="shared" si="0"/>
        <v>591768</v>
      </c>
      <c r="L4" s="72">
        <f t="shared" si="0"/>
        <v>574608</v>
      </c>
      <c r="M4" s="72">
        <f t="shared" si="0"/>
        <v>627394.5419999999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246638</v>
      </c>
      <c r="F5" s="100">
        <f t="shared" ref="F5:M5" si="1">SUM(F6:F7)</f>
        <v>264694</v>
      </c>
      <c r="G5" s="100">
        <f t="shared" si="1"/>
        <v>274190</v>
      </c>
      <c r="H5" s="101">
        <f t="shared" si="1"/>
        <v>324471</v>
      </c>
      <c r="I5" s="100">
        <f t="shared" si="1"/>
        <v>324471</v>
      </c>
      <c r="J5" s="102">
        <f t="shared" si="1"/>
        <v>318071</v>
      </c>
      <c r="K5" s="100">
        <f t="shared" si="1"/>
        <v>349272</v>
      </c>
      <c r="L5" s="100">
        <f t="shared" si="1"/>
        <v>339631</v>
      </c>
      <c r="M5" s="100">
        <f t="shared" si="1"/>
        <v>378413.54199999996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210949</v>
      </c>
      <c r="F6" s="79">
        <v>227883</v>
      </c>
      <c r="G6" s="79">
        <v>235469</v>
      </c>
      <c r="H6" s="80">
        <v>286381</v>
      </c>
      <c r="I6" s="79">
        <v>286381</v>
      </c>
      <c r="J6" s="81">
        <v>279981</v>
      </c>
      <c r="K6" s="79">
        <v>309108</v>
      </c>
      <c r="L6" s="79">
        <v>297620</v>
      </c>
      <c r="M6" s="79">
        <v>333126.15999999997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35689</v>
      </c>
      <c r="F7" s="93">
        <v>36811</v>
      </c>
      <c r="G7" s="93">
        <v>38721</v>
      </c>
      <c r="H7" s="94">
        <v>38090</v>
      </c>
      <c r="I7" s="93">
        <v>38090</v>
      </c>
      <c r="J7" s="95">
        <v>38090</v>
      </c>
      <c r="K7" s="93">
        <v>40164</v>
      </c>
      <c r="L7" s="93">
        <v>42011</v>
      </c>
      <c r="M7" s="93">
        <v>45287.382000000005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195918</v>
      </c>
      <c r="F8" s="100">
        <f t="shared" ref="F8:M8" si="2">SUM(F9:F46)</f>
        <v>196840</v>
      </c>
      <c r="G8" s="100">
        <f t="shared" si="2"/>
        <v>215307</v>
      </c>
      <c r="H8" s="101">
        <f t="shared" si="2"/>
        <v>233060</v>
      </c>
      <c r="I8" s="100">
        <f t="shared" si="2"/>
        <v>246058</v>
      </c>
      <c r="J8" s="102">
        <f t="shared" si="2"/>
        <v>246058</v>
      </c>
      <c r="K8" s="100">
        <f t="shared" si="2"/>
        <v>242496</v>
      </c>
      <c r="L8" s="100">
        <f t="shared" si="2"/>
        <v>234977</v>
      </c>
      <c r="M8" s="100">
        <f t="shared" si="2"/>
        <v>248981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</v>
      </c>
      <c r="F9" s="79">
        <v>0</v>
      </c>
      <c r="G9" s="79">
        <v>0</v>
      </c>
      <c r="H9" s="80">
        <v>0</v>
      </c>
      <c r="I9" s="79">
        <v>0</v>
      </c>
      <c r="J9" s="81">
        <v>20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12269</v>
      </c>
      <c r="F10" s="86">
        <v>4273</v>
      </c>
      <c r="G10" s="86">
        <v>632</v>
      </c>
      <c r="H10" s="87">
        <v>2700</v>
      </c>
      <c r="I10" s="86">
        <v>2700</v>
      </c>
      <c r="J10" s="88">
        <v>3500</v>
      </c>
      <c r="K10" s="86">
        <v>1700</v>
      </c>
      <c r="L10" s="86">
        <v>1824</v>
      </c>
      <c r="M10" s="86">
        <v>1921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337</v>
      </c>
      <c r="F11" s="86">
        <v>2007</v>
      </c>
      <c r="G11" s="86">
        <v>479</v>
      </c>
      <c r="H11" s="87">
        <v>1070</v>
      </c>
      <c r="I11" s="86">
        <v>1070</v>
      </c>
      <c r="J11" s="88">
        <v>815</v>
      </c>
      <c r="K11" s="86">
        <v>1125</v>
      </c>
      <c r="L11" s="86">
        <v>677</v>
      </c>
      <c r="M11" s="86">
        <v>713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3004</v>
      </c>
      <c r="G12" s="86">
        <v>3307</v>
      </c>
      <c r="H12" s="87">
        <v>4250</v>
      </c>
      <c r="I12" s="86">
        <v>4250</v>
      </c>
      <c r="J12" s="88">
        <v>4250</v>
      </c>
      <c r="K12" s="86">
        <v>4463</v>
      </c>
      <c r="L12" s="86">
        <v>4668</v>
      </c>
      <c r="M12" s="86">
        <v>4915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601</v>
      </c>
      <c r="F13" s="86">
        <v>617</v>
      </c>
      <c r="G13" s="86">
        <v>229</v>
      </c>
      <c r="H13" s="87">
        <v>1261</v>
      </c>
      <c r="I13" s="86">
        <v>1261</v>
      </c>
      <c r="J13" s="88">
        <v>1111</v>
      </c>
      <c r="K13" s="86">
        <v>348</v>
      </c>
      <c r="L13" s="86">
        <v>1419</v>
      </c>
      <c r="M13" s="86">
        <v>1494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1197</v>
      </c>
      <c r="F14" s="86">
        <v>828</v>
      </c>
      <c r="G14" s="86">
        <v>290</v>
      </c>
      <c r="H14" s="87">
        <v>900</v>
      </c>
      <c r="I14" s="86">
        <v>900</v>
      </c>
      <c r="J14" s="88">
        <v>985</v>
      </c>
      <c r="K14" s="86">
        <v>900</v>
      </c>
      <c r="L14" s="86">
        <v>941</v>
      </c>
      <c r="M14" s="86">
        <v>981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14116</v>
      </c>
      <c r="F15" s="86">
        <v>14137</v>
      </c>
      <c r="G15" s="86">
        <v>12292</v>
      </c>
      <c r="H15" s="87">
        <v>10708</v>
      </c>
      <c r="I15" s="86">
        <v>10708</v>
      </c>
      <c r="J15" s="88">
        <v>10140</v>
      </c>
      <c r="K15" s="86">
        <v>12964</v>
      </c>
      <c r="L15" s="86">
        <v>8078</v>
      </c>
      <c r="M15" s="86">
        <v>8506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3844</v>
      </c>
      <c r="G16" s="86">
        <v>9677</v>
      </c>
      <c r="H16" s="87">
        <v>4875</v>
      </c>
      <c r="I16" s="86">
        <v>4875</v>
      </c>
      <c r="J16" s="88">
        <v>14595</v>
      </c>
      <c r="K16" s="86">
        <v>8100</v>
      </c>
      <c r="L16" s="86">
        <v>3354</v>
      </c>
      <c r="M16" s="86">
        <v>3532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681</v>
      </c>
      <c r="F17" s="86">
        <v>678</v>
      </c>
      <c r="G17" s="86">
        <v>241</v>
      </c>
      <c r="H17" s="87">
        <v>800</v>
      </c>
      <c r="I17" s="86">
        <v>800</v>
      </c>
      <c r="J17" s="88">
        <v>650</v>
      </c>
      <c r="K17" s="86">
        <v>1840</v>
      </c>
      <c r="L17" s="86">
        <v>879</v>
      </c>
      <c r="M17" s="86">
        <v>926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615</v>
      </c>
      <c r="F21" s="86">
        <v>959</v>
      </c>
      <c r="G21" s="86">
        <v>3740</v>
      </c>
      <c r="H21" s="87">
        <v>225</v>
      </c>
      <c r="I21" s="86">
        <v>225</v>
      </c>
      <c r="J21" s="88">
        <v>1725</v>
      </c>
      <c r="K21" s="86">
        <v>1238</v>
      </c>
      <c r="L21" s="86">
        <v>249</v>
      </c>
      <c r="M21" s="86">
        <v>262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4586</v>
      </c>
      <c r="F22" s="86">
        <v>1622</v>
      </c>
      <c r="G22" s="86">
        <v>0</v>
      </c>
      <c r="H22" s="87">
        <v>1924</v>
      </c>
      <c r="I22" s="86">
        <v>1924</v>
      </c>
      <c r="J22" s="88">
        <v>910</v>
      </c>
      <c r="K22" s="86">
        <v>2262</v>
      </c>
      <c r="L22" s="86">
        <v>1569</v>
      </c>
      <c r="M22" s="86">
        <v>1652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176</v>
      </c>
      <c r="F24" s="86">
        <v>150</v>
      </c>
      <c r="G24" s="86">
        <v>85</v>
      </c>
      <c r="H24" s="87">
        <v>106</v>
      </c>
      <c r="I24" s="86">
        <v>106</v>
      </c>
      <c r="J24" s="88">
        <v>106</v>
      </c>
      <c r="K24" s="86">
        <v>112</v>
      </c>
      <c r="L24" s="86">
        <v>118</v>
      </c>
      <c r="M24" s="86">
        <v>124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21268</v>
      </c>
      <c r="F25" s="86">
        <v>29084</v>
      </c>
      <c r="G25" s="86">
        <v>33537</v>
      </c>
      <c r="H25" s="87">
        <v>36082</v>
      </c>
      <c r="I25" s="86">
        <v>36082</v>
      </c>
      <c r="J25" s="88">
        <v>34482</v>
      </c>
      <c r="K25" s="86">
        <v>37936</v>
      </c>
      <c r="L25" s="86">
        <v>38883</v>
      </c>
      <c r="M25" s="86">
        <v>40944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665</v>
      </c>
      <c r="K27" s="86">
        <v>422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2</v>
      </c>
      <c r="G30" s="86">
        <v>145</v>
      </c>
      <c r="H30" s="87">
        <v>260</v>
      </c>
      <c r="I30" s="86">
        <v>260</v>
      </c>
      <c r="J30" s="88">
        <v>124</v>
      </c>
      <c r="K30" s="86">
        <v>0</v>
      </c>
      <c r="L30" s="86">
        <v>286</v>
      </c>
      <c r="M30" s="86">
        <v>301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103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1871</v>
      </c>
      <c r="F32" s="86">
        <v>2081</v>
      </c>
      <c r="G32" s="86">
        <v>968</v>
      </c>
      <c r="H32" s="87">
        <v>2738</v>
      </c>
      <c r="I32" s="86">
        <v>2738</v>
      </c>
      <c r="J32" s="88">
        <v>2641</v>
      </c>
      <c r="K32" s="86">
        <v>5336</v>
      </c>
      <c r="L32" s="86">
        <v>1507</v>
      </c>
      <c r="M32" s="86">
        <v>1587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863</v>
      </c>
      <c r="G37" s="86">
        <v>1071</v>
      </c>
      <c r="H37" s="87">
        <v>1740</v>
      </c>
      <c r="I37" s="86">
        <v>1740</v>
      </c>
      <c r="J37" s="88">
        <v>1430</v>
      </c>
      <c r="K37" s="86">
        <v>6428</v>
      </c>
      <c r="L37" s="86">
        <v>1912</v>
      </c>
      <c r="M37" s="86">
        <v>2013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9574</v>
      </c>
      <c r="F38" s="86">
        <v>8530</v>
      </c>
      <c r="G38" s="86">
        <v>7974</v>
      </c>
      <c r="H38" s="87">
        <v>9973</v>
      </c>
      <c r="I38" s="86">
        <v>9973</v>
      </c>
      <c r="J38" s="88">
        <v>8987</v>
      </c>
      <c r="K38" s="86">
        <v>10183</v>
      </c>
      <c r="L38" s="86">
        <v>10992</v>
      </c>
      <c r="M38" s="86">
        <v>11575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40696</v>
      </c>
      <c r="F39" s="86">
        <v>41716</v>
      </c>
      <c r="G39" s="86">
        <v>41234</v>
      </c>
      <c r="H39" s="87">
        <v>31183</v>
      </c>
      <c r="I39" s="86">
        <v>43892</v>
      </c>
      <c r="J39" s="88">
        <v>33818</v>
      </c>
      <c r="K39" s="86">
        <v>33278</v>
      </c>
      <c r="L39" s="86">
        <v>34192</v>
      </c>
      <c r="M39" s="86">
        <v>36004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55757</v>
      </c>
      <c r="F40" s="86">
        <v>59227</v>
      </c>
      <c r="G40" s="86">
        <v>88035</v>
      </c>
      <c r="H40" s="87">
        <v>91682</v>
      </c>
      <c r="I40" s="86">
        <v>91682</v>
      </c>
      <c r="J40" s="88">
        <v>93476</v>
      </c>
      <c r="K40" s="86">
        <v>92730</v>
      </c>
      <c r="L40" s="86">
        <v>95606</v>
      </c>
      <c r="M40" s="86">
        <v>102235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292</v>
      </c>
      <c r="F41" s="86">
        <v>107</v>
      </c>
      <c r="G41" s="86">
        <v>17</v>
      </c>
      <c r="H41" s="87">
        <v>244</v>
      </c>
      <c r="I41" s="86">
        <v>244</v>
      </c>
      <c r="J41" s="88">
        <v>238</v>
      </c>
      <c r="K41" s="86">
        <v>256</v>
      </c>
      <c r="L41" s="86">
        <v>268</v>
      </c>
      <c r="M41" s="86">
        <v>282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13668</v>
      </c>
      <c r="F42" s="86">
        <v>10342</v>
      </c>
      <c r="G42" s="86">
        <v>8604</v>
      </c>
      <c r="H42" s="87">
        <v>12020</v>
      </c>
      <c r="I42" s="86">
        <v>12309</v>
      </c>
      <c r="J42" s="88">
        <v>14728</v>
      </c>
      <c r="K42" s="86">
        <v>14086</v>
      </c>
      <c r="L42" s="86">
        <v>13355</v>
      </c>
      <c r="M42" s="86">
        <v>14062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4098</v>
      </c>
      <c r="F43" s="86">
        <v>3255</v>
      </c>
      <c r="G43" s="86">
        <v>1149</v>
      </c>
      <c r="H43" s="87">
        <v>2400</v>
      </c>
      <c r="I43" s="86">
        <v>2400</v>
      </c>
      <c r="J43" s="88">
        <v>5262</v>
      </c>
      <c r="K43" s="86">
        <v>2530</v>
      </c>
      <c r="L43" s="86">
        <v>2656</v>
      </c>
      <c r="M43" s="86">
        <v>2797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12955</v>
      </c>
      <c r="F44" s="86">
        <v>8043</v>
      </c>
      <c r="G44" s="86">
        <v>1242</v>
      </c>
      <c r="H44" s="87">
        <v>14495</v>
      </c>
      <c r="I44" s="86">
        <v>14495</v>
      </c>
      <c r="J44" s="88">
        <v>9800</v>
      </c>
      <c r="K44" s="86">
        <v>2774</v>
      </c>
      <c r="L44" s="86">
        <v>9991</v>
      </c>
      <c r="M44" s="86">
        <v>10520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1050</v>
      </c>
      <c r="F45" s="86">
        <v>1471</v>
      </c>
      <c r="G45" s="86">
        <v>359</v>
      </c>
      <c r="H45" s="87">
        <v>1424</v>
      </c>
      <c r="I45" s="86">
        <v>1424</v>
      </c>
      <c r="J45" s="88">
        <v>1600</v>
      </c>
      <c r="K45" s="86">
        <v>1285</v>
      </c>
      <c r="L45" s="86">
        <v>1344</v>
      </c>
      <c r="M45" s="86">
        <v>1415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200</v>
      </c>
      <c r="L46" s="93">
        <v>209</v>
      </c>
      <c r="M46" s="93">
        <v>220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9383</v>
      </c>
      <c r="F51" s="72">
        <f t="shared" ref="F51:M51" si="4">F52+F59+F62+F63+F64+F72+F73</f>
        <v>6887</v>
      </c>
      <c r="G51" s="72">
        <f t="shared" si="4"/>
        <v>9530</v>
      </c>
      <c r="H51" s="73">
        <f t="shared" si="4"/>
        <v>5460</v>
      </c>
      <c r="I51" s="72">
        <f t="shared" si="4"/>
        <v>5375</v>
      </c>
      <c r="J51" s="74">
        <f t="shared" si="4"/>
        <v>6975</v>
      </c>
      <c r="K51" s="72">
        <f t="shared" si="4"/>
        <v>5593</v>
      </c>
      <c r="L51" s="72">
        <f t="shared" si="4"/>
        <v>5859</v>
      </c>
      <c r="M51" s="72">
        <f t="shared" si="4"/>
        <v>6169.5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128</v>
      </c>
      <c r="F52" s="79">
        <f t="shared" ref="F52:M52" si="5">F53+F56</f>
        <v>467</v>
      </c>
      <c r="G52" s="79">
        <f t="shared" si="5"/>
        <v>520</v>
      </c>
      <c r="H52" s="80">
        <f t="shared" si="5"/>
        <v>960</v>
      </c>
      <c r="I52" s="79">
        <f t="shared" si="5"/>
        <v>875</v>
      </c>
      <c r="J52" s="81">
        <f t="shared" si="5"/>
        <v>875</v>
      </c>
      <c r="K52" s="79">
        <f t="shared" si="5"/>
        <v>1008</v>
      </c>
      <c r="L52" s="79">
        <f t="shared" si="5"/>
        <v>1054</v>
      </c>
      <c r="M52" s="79">
        <f t="shared" si="5"/>
        <v>1109.5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128</v>
      </c>
      <c r="F56" s="93">
        <f t="shared" ref="F56:M56" si="7">SUM(F57:F58)</f>
        <v>467</v>
      </c>
      <c r="G56" s="93">
        <f t="shared" si="7"/>
        <v>520</v>
      </c>
      <c r="H56" s="94">
        <f t="shared" si="7"/>
        <v>960</v>
      </c>
      <c r="I56" s="93">
        <f t="shared" si="7"/>
        <v>875</v>
      </c>
      <c r="J56" s="95">
        <f t="shared" si="7"/>
        <v>875</v>
      </c>
      <c r="K56" s="93">
        <f t="shared" si="7"/>
        <v>1008</v>
      </c>
      <c r="L56" s="93">
        <f t="shared" si="7"/>
        <v>1054</v>
      </c>
      <c r="M56" s="93">
        <f t="shared" si="7"/>
        <v>1109.5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128</v>
      </c>
      <c r="F58" s="93">
        <v>467</v>
      </c>
      <c r="G58" s="93">
        <v>520</v>
      </c>
      <c r="H58" s="94">
        <v>960</v>
      </c>
      <c r="I58" s="93">
        <v>875</v>
      </c>
      <c r="J58" s="95">
        <v>875</v>
      </c>
      <c r="K58" s="93">
        <v>1008</v>
      </c>
      <c r="L58" s="93">
        <v>1054</v>
      </c>
      <c r="M58" s="93">
        <v>1109.5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9255</v>
      </c>
      <c r="F73" s="86">
        <f t="shared" ref="F73:M73" si="12">SUM(F74:F75)</f>
        <v>6420</v>
      </c>
      <c r="G73" s="86">
        <f t="shared" si="12"/>
        <v>9010</v>
      </c>
      <c r="H73" s="87">
        <f t="shared" si="12"/>
        <v>4500</v>
      </c>
      <c r="I73" s="86">
        <f t="shared" si="12"/>
        <v>4500</v>
      </c>
      <c r="J73" s="88">
        <f t="shared" si="12"/>
        <v>6100</v>
      </c>
      <c r="K73" s="86">
        <f t="shared" si="12"/>
        <v>4585</v>
      </c>
      <c r="L73" s="86">
        <f t="shared" si="12"/>
        <v>4805</v>
      </c>
      <c r="M73" s="86">
        <f t="shared" si="12"/>
        <v>5060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9255</v>
      </c>
      <c r="F74" s="79">
        <v>6420</v>
      </c>
      <c r="G74" s="79">
        <v>9010</v>
      </c>
      <c r="H74" s="80">
        <v>4500</v>
      </c>
      <c r="I74" s="79">
        <v>4500</v>
      </c>
      <c r="J74" s="81">
        <v>6100</v>
      </c>
      <c r="K74" s="79">
        <v>4585</v>
      </c>
      <c r="L74" s="79">
        <v>4805</v>
      </c>
      <c r="M74" s="79">
        <v>5060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21536</v>
      </c>
      <c r="F77" s="72">
        <f t="shared" ref="F77:M77" si="13">F78+F81+F84+F85+F86+F87+F88</f>
        <v>5395</v>
      </c>
      <c r="G77" s="72">
        <f t="shared" si="13"/>
        <v>14894</v>
      </c>
      <c r="H77" s="73">
        <f t="shared" si="13"/>
        <v>10126</v>
      </c>
      <c r="I77" s="72">
        <f t="shared" si="13"/>
        <v>13811</v>
      </c>
      <c r="J77" s="74">
        <f t="shared" si="13"/>
        <v>13811</v>
      </c>
      <c r="K77" s="72">
        <f t="shared" si="13"/>
        <v>1947</v>
      </c>
      <c r="L77" s="72">
        <f t="shared" si="13"/>
        <v>2037</v>
      </c>
      <c r="M77" s="72">
        <f t="shared" si="13"/>
        <v>2145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8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8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21528</v>
      </c>
      <c r="F81" s="86">
        <f t="shared" ref="F81:M81" si="15">SUM(F82:F83)</f>
        <v>5395</v>
      </c>
      <c r="G81" s="86">
        <f t="shared" si="15"/>
        <v>14894</v>
      </c>
      <c r="H81" s="87">
        <f t="shared" si="15"/>
        <v>10126</v>
      </c>
      <c r="I81" s="86">
        <f t="shared" si="15"/>
        <v>12611</v>
      </c>
      <c r="J81" s="88">
        <f t="shared" si="15"/>
        <v>12611</v>
      </c>
      <c r="K81" s="86">
        <f t="shared" si="15"/>
        <v>1947</v>
      </c>
      <c r="L81" s="86">
        <f t="shared" si="15"/>
        <v>2037</v>
      </c>
      <c r="M81" s="86">
        <f t="shared" si="15"/>
        <v>2145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15643</v>
      </c>
      <c r="F82" s="79">
        <v>4784</v>
      </c>
      <c r="G82" s="79">
        <v>9140</v>
      </c>
      <c r="H82" s="80">
        <v>4000</v>
      </c>
      <c r="I82" s="79">
        <v>4000</v>
      </c>
      <c r="J82" s="81">
        <v>4000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5885</v>
      </c>
      <c r="F83" s="93">
        <v>611</v>
      </c>
      <c r="G83" s="93">
        <v>5754</v>
      </c>
      <c r="H83" s="94">
        <v>6126</v>
      </c>
      <c r="I83" s="93">
        <v>8611</v>
      </c>
      <c r="J83" s="95">
        <v>8611</v>
      </c>
      <c r="K83" s="93">
        <v>1947</v>
      </c>
      <c r="L83" s="93">
        <v>2037</v>
      </c>
      <c r="M83" s="93">
        <v>2145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1200</v>
      </c>
      <c r="J88" s="88">
        <v>1200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635</v>
      </c>
      <c r="F90" s="72">
        <v>1581</v>
      </c>
      <c r="G90" s="72">
        <v>398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474110</v>
      </c>
      <c r="F92" s="46">
        <f t="shared" ref="F92:M92" si="16">F4+F51+F77+F90</f>
        <v>475397</v>
      </c>
      <c r="G92" s="46">
        <f t="shared" si="16"/>
        <v>514319</v>
      </c>
      <c r="H92" s="47">
        <f t="shared" si="16"/>
        <v>573117</v>
      </c>
      <c r="I92" s="46">
        <f t="shared" si="16"/>
        <v>589715</v>
      </c>
      <c r="J92" s="48">
        <f t="shared" si="16"/>
        <v>584915</v>
      </c>
      <c r="K92" s="46">
        <f t="shared" si="16"/>
        <v>599308</v>
      </c>
      <c r="L92" s="46">
        <f t="shared" si="16"/>
        <v>582504</v>
      </c>
      <c r="M92" s="46">
        <f t="shared" si="16"/>
        <v>635709.0419999999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129</v>
      </c>
      <c r="I3" s="174"/>
      <c r="J3" s="175"/>
      <c r="K3" s="17" t="s">
        <v>128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706147</v>
      </c>
      <c r="F4" s="72">
        <f t="shared" ref="F4:M4" si="0">F5+F8+F47</f>
        <v>530164</v>
      </c>
      <c r="G4" s="72">
        <f t="shared" si="0"/>
        <v>403744</v>
      </c>
      <c r="H4" s="73">
        <f t="shared" si="0"/>
        <v>942776</v>
      </c>
      <c r="I4" s="72">
        <f t="shared" si="0"/>
        <v>887220</v>
      </c>
      <c r="J4" s="74">
        <f t="shared" si="0"/>
        <v>551901</v>
      </c>
      <c r="K4" s="72">
        <f t="shared" si="0"/>
        <v>481362</v>
      </c>
      <c r="L4" s="72">
        <f t="shared" si="0"/>
        <v>570792</v>
      </c>
      <c r="M4" s="72">
        <f t="shared" si="0"/>
        <v>602508.57400000002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270995</v>
      </c>
      <c r="F5" s="100">
        <f t="shared" ref="F5:M5" si="1">SUM(F6:F7)</f>
        <v>279556</v>
      </c>
      <c r="G5" s="100">
        <f t="shared" si="1"/>
        <v>281219</v>
      </c>
      <c r="H5" s="101">
        <f t="shared" si="1"/>
        <v>318854</v>
      </c>
      <c r="I5" s="100">
        <f t="shared" si="1"/>
        <v>318854</v>
      </c>
      <c r="J5" s="102">
        <f t="shared" si="1"/>
        <v>309254</v>
      </c>
      <c r="K5" s="100">
        <f t="shared" si="1"/>
        <v>332697</v>
      </c>
      <c r="L5" s="100">
        <f t="shared" si="1"/>
        <v>348000</v>
      </c>
      <c r="M5" s="100">
        <f t="shared" si="1"/>
        <v>375145.13399999996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231018</v>
      </c>
      <c r="F6" s="79">
        <v>237275</v>
      </c>
      <c r="G6" s="79">
        <v>237872</v>
      </c>
      <c r="H6" s="80">
        <v>260244</v>
      </c>
      <c r="I6" s="79">
        <v>260244</v>
      </c>
      <c r="J6" s="81">
        <v>250644</v>
      </c>
      <c r="K6" s="79">
        <v>271156</v>
      </c>
      <c r="L6" s="79">
        <v>283628</v>
      </c>
      <c r="M6" s="79">
        <v>305752.20799999998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39977</v>
      </c>
      <c r="F7" s="93">
        <v>42281</v>
      </c>
      <c r="G7" s="93">
        <v>43347</v>
      </c>
      <c r="H7" s="94">
        <v>58610</v>
      </c>
      <c r="I7" s="93">
        <v>58610</v>
      </c>
      <c r="J7" s="95">
        <v>58610</v>
      </c>
      <c r="K7" s="93">
        <v>61541</v>
      </c>
      <c r="L7" s="93">
        <v>64372</v>
      </c>
      <c r="M7" s="93">
        <v>69392.926000000007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435152</v>
      </c>
      <c r="F8" s="100">
        <f t="shared" ref="F8:M8" si="2">SUM(F9:F46)</f>
        <v>250608</v>
      </c>
      <c r="G8" s="100">
        <f t="shared" si="2"/>
        <v>122525</v>
      </c>
      <c r="H8" s="101">
        <f t="shared" si="2"/>
        <v>623922</v>
      </c>
      <c r="I8" s="100">
        <f t="shared" si="2"/>
        <v>568366</v>
      </c>
      <c r="J8" s="102">
        <f t="shared" si="2"/>
        <v>242647</v>
      </c>
      <c r="K8" s="100">
        <f t="shared" si="2"/>
        <v>148665</v>
      </c>
      <c r="L8" s="100">
        <f t="shared" si="2"/>
        <v>222792</v>
      </c>
      <c r="M8" s="100">
        <f t="shared" si="2"/>
        <v>227363.44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3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100</v>
      </c>
      <c r="I11" s="86">
        <v>100</v>
      </c>
      <c r="J11" s="88">
        <v>100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145</v>
      </c>
      <c r="F14" s="86">
        <v>24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40</v>
      </c>
      <c r="H15" s="87">
        <v>265</v>
      </c>
      <c r="I15" s="86">
        <v>265</v>
      </c>
      <c r="J15" s="88">
        <v>265</v>
      </c>
      <c r="K15" s="86">
        <v>252</v>
      </c>
      <c r="L15" s="86">
        <v>252</v>
      </c>
      <c r="M15" s="86">
        <v>261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29411</v>
      </c>
      <c r="F18" s="86">
        <v>5943</v>
      </c>
      <c r="G18" s="86">
        <v>52</v>
      </c>
      <c r="H18" s="87">
        <v>9424</v>
      </c>
      <c r="I18" s="86">
        <v>9424</v>
      </c>
      <c r="J18" s="88">
        <v>9424</v>
      </c>
      <c r="K18" s="86">
        <v>2169</v>
      </c>
      <c r="L18" s="86">
        <v>2614</v>
      </c>
      <c r="M18" s="86">
        <v>3344.898000000001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359314</v>
      </c>
      <c r="F22" s="86">
        <v>200050</v>
      </c>
      <c r="G22" s="86">
        <v>69302</v>
      </c>
      <c r="H22" s="87">
        <v>527846</v>
      </c>
      <c r="I22" s="86">
        <v>472290</v>
      </c>
      <c r="J22" s="88">
        <v>146571</v>
      </c>
      <c r="K22" s="86">
        <v>0</v>
      </c>
      <c r="L22" s="86">
        <v>36230</v>
      </c>
      <c r="M22" s="86">
        <v>35230.451000000001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598</v>
      </c>
      <c r="F25" s="86">
        <v>0</v>
      </c>
      <c r="G25" s="86">
        <v>624</v>
      </c>
      <c r="H25" s="87">
        <v>8000</v>
      </c>
      <c r="I25" s="86">
        <v>8000</v>
      </c>
      <c r="J25" s="88">
        <v>8000</v>
      </c>
      <c r="K25" s="86">
        <v>41000</v>
      </c>
      <c r="L25" s="86">
        <v>42000</v>
      </c>
      <c r="M25" s="86">
        <v>44000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14090</v>
      </c>
      <c r="F30" s="86">
        <v>13868</v>
      </c>
      <c r="G30" s="86">
        <v>17016</v>
      </c>
      <c r="H30" s="87">
        <v>21896</v>
      </c>
      <c r="I30" s="86">
        <v>21896</v>
      </c>
      <c r="J30" s="88">
        <v>21896</v>
      </c>
      <c r="K30" s="86">
        <v>5993</v>
      </c>
      <c r="L30" s="86">
        <v>26143</v>
      </c>
      <c r="M30" s="86">
        <v>27528.579000000002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9058</v>
      </c>
      <c r="F32" s="86">
        <v>6222</v>
      </c>
      <c r="G32" s="86">
        <v>7970</v>
      </c>
      <c r="H32" s="87">
        <v>9137</v>
      </c>
      <c r="I32" s="86">
        <v>9137</v>
      </c>
      <c r="J32" s="88">
        <v>9137</v>
      </c>
      <c r="K32" s="86">
        <v>45789</v>
      </c>
      <c r="L32" s="86">
        <v>45789</v>
      </c>
      <c r="M32" s="86">
        <v>45789.334999999999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9485</v>
      </c>
      <c r="F36" s="86">
        <v>14034</v>
      </c>
      <c r="G36" s="86">
        <v>17481</v>
      </c>
      <c r="H36" s="87">
        <v>20473</v>
      </c>
      <c r="I36" s="86">
        <v>20473</v>
      </c>
      <c r="J36" s="88">
        <v>20473</v>
      </c>
      <c r="K36" s="86">
        <v>9923</v>
      </c>
      <c r="L36" s="86">
        <v>10379</v>
      </c>
      <c r="M36" s="86">
        <v>10929.087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</v>
      </c>
      <c r="F38" s="86">
        <v>1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1344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11594</v>
      </c>
      <c r="F42" s="86">
        <v>9900</v>
      </c>
      <c r="G42" s="86">
        <v>9238</v>
      </c>
      <c r="H42" s="87">
        <v>13877</v>
      </c>
      <c r="I42" s="86">
        <v>13877</v>
      </c>
      <c r="J42" s="88">
        <v>13877</v>
      </c>
      <c r="K42" s="86">
        <v>14989</v>
      </c>
      <c r="L42" s="86">
        <v>15789</v>
      </c>
      <c r="M42" s="86">
        <v>16628.652000000002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37</v>
      </c>
      <c r="F44" s="86">
        <v>525</v>
      </c>
      <c r="G44" s="86">
        <v>723</v>
      </c>
      <c r="H44" s="87">
        <v>981</v>
      </c>
      <c r="I44" s="86">
        <v>981</v>
      </c>
      <c r="J44" s="88">
        <v>981</v>
      </c>
      <c r="K44" s="86">
        <v>1000</v>
      </c>
      <c r="L44" s="86">
        <v>1046</v>
      </c>
      <c r="M44" s="86">
        <v>1101.4380000000001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38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79</v>
      </c>
      <c r="H46" s="94">
        <v>11923</v>
      </c>
      <c r="I46" s="93">
        <v>11923</v>
      </c>
      <c r="J46" s="95">
        <v>11923</v>
      </c>
      <c r="K46" s="93">
        <v>27550</v>
      </c>
      <c r="L46" s="93">
        <v>42550</v>
      </c>
      <c r="M46" s="93">
        <v>42550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774715</v>
      </c>
      <c r="F51" s="72">
        <f t="shared" ref="F51:M51" si="4">F52+F59+F62+F63+F64+F72+F73</f>
        <v>854080</v>
      </c>
      <c r="G51" s="72">
        <f t="shared" si="4"/>
        <v>1244205</v>
      </c>
      <c r="H51" s="73">
        <f t="shared" si="4"/>
        <v>342443</v>
      </c>
      <c r="I51" s="72">
        <f t="shared" si="4"/>
        <v>622668</v>
      </c>
      <c r="J51" s="74">
        <f t="shared" si="4"/>
        <v>623088</v>
      </c>
      <c r="K51" s="72">
        <f t="shared" si="4"/>
        <v>621690</v>
      </c>
      <c r="L51" s="72">
        <f t="shared" si="4"/>
        <v>869319</v>
      </c>
      <c r="M51" s="72">
        <f t="shared" si="4"/>
        <v>1187354.3219999999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730</v>
      </c>
      <c r="G52" s="79">
        <f t="shared" si="5"/>
        <v>784</v>
      </c>
      <c r="H52" s="80">
        <f t="shared" si="5"/>
        <v>2057</v>
      </c>
      <c r="I52" s="79">
        <f t="shared" si="5"/>
        <v>2057</v>
      </c>
      <c r="J52" s="81">
        <f t="shared" si="5"/>
        <v>1777</v>
      </c>
      <c r="K52" s="79">
        <f t="shared" si="5"/>
        <v>2160</v>
      </c>
      <c r="L52" s="79">
        <f t="shared" si="5"/>
        <v>2259</v>
      </c>
      <c r="M52" s="79">
        <f t="shared" si="5"/>
        <v>2378.7269999999999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730</v>
      </c>
      <c r="G56" s="93">
        <f t="shared" si="7"/>
        <v>784</v>
      </c>
      <c r="H56" s="94">
        <f t="shared" si="7"/>
        <v>2057</v>
      </c>
      <c r="I56" s="93">
        <f t="shared" si="7"/>
        <v>2057</v>
      </c>
      <c r="J56" s="95">
        <f t="shared" si="7"/>
        <v>1777</v>
      </c>
      <c r="K56" s="93">
        <f t="shared" si="7"/>
        <v>2160</v>
      </c>
      <c r="L56" s="93">
        <f t="shared" si="7"/>
        <v>2259</v>
      </c>
      <c r="M56" s="93">
        <f t="shared" si="7"/>
        <v>2378.7269999999999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730</v>
      </c>
      <c r="G58" s="93">
        <v>784</v>
      </c>
      <c r="H58" s="94">
        <v>2057</v>
      </c>
      <c r="I58" s="93">
        <v>2057</v>
      </c>
      <c r="J58" s="95">
        <v>1777</v>
      </c>
      <c r="K58" s="93">
        <v>2160</v>
      </c>
      <c r="L58" s="93">
        <v>2259</v>
      </c>
      <c r="M58" s="93">
        <v>2378.7269999999999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768184</v>
      </c>
      <c r="F59" s="100">
        <f t="shared" ref="F59:M59" si="8">SUM(F60:F61)</f>
        <v>845971</v>
      </c>
      <c r="G59" s="100">
        <f t="shared" si="8"/>
        <v>1235812</v>
      </c>
      <c r="H59" s="101">
        <f t="shared" si="8"/>
        <v>337759</v>
      </c>
      <c r="I59" s="100">
        <f t="shared" si="8"/>
        <v>617984</v>
      </c>
      <c r="J59" s="102">
        <f t="shared" si="8"/>
        <v>617984</v>
      </c>
      <c r="K59" s="100">
        <f t="shared" si="8"/>
        <v>614605</v>
      </c>
      <c r="L59" s="100">
        <f t="shared" si="8"/>
        <v>864306</v>
      </c>
      <c r="M59" s="100">
        <f t="shared" si="8"/>
        <v>1182076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768184</v>
      </c>
      <c r="F61" s="93">
        <v>845971</v>
      </c>
      <c r="G61" s="93">
        <v>1235812</v>
      </c>
      <c r="H61" s="94">
        <v>337759</v>
      </c>
      <c r="I61" s="93">
        <v>617984</v>
      </c>
      <c r="J61" s="95">
        <v>617984</v>
      </c>
      <c r="K61" s="93">
        <v>614605</v>
      </c>
      <c r="L61" s="93">
        <v>864306</v>
      </c>
      <c r="M61" s="93">
        <v>1182076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6531</v>
      </c>
      <c r="F73" s="86">
        <f t="shared" ref="F73:M73" si="12">SUM(F74:F75)</f>
        <v>7379</v>
      </c>
      <c r="G73" s="86">
        <f t="shared" si="12"/>
        <v>7609</v>
      </c>
      <c r="H73" s="87">
        <f t="shared" si="12"/>
        <v>2627</v>
      </c>
      <c r="I73" s="86">
        <f t="shared" si="12"/>
        <v>2627</v>
      </c>
      <c r="J73" s="88">
        <f t="shared" si="12"/>
        <v>3327</v>
      </c>
      <c r="K73" s="86">
        <f t="shared" si="12"/>
        <v>4925</v>
      </c>
      <c r="L73" s="86">
        <f t="shared" si="12"/>
        <v>2754</v>
      </c>
      <c r="M73" s="86">
        <f t="shared" si="12"/>
        <v>2899.5949999999998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6531</v>
      </c>
      <c r="F74" s="79">
        <v>7379</v>
      </c>
      <c r="G74" s="79">
        <v>7609</v>
      </c>
      <c r="H74" s="80">
        <v>2627</v>
      </c>
      <c r="I74" s="79">
        <v>2627</v>
      </c>
      <c r="J74" s="81">
        <v>3327</v>
      </c>
      <c r="K74" s="79">
        <v>4925</v>
      </c>
      <c r="L74" s="79">
        <v>2754</v>
      </c>
      <c r="M74" s="79">
        <v>2899.5949999999998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32826</v>
      </c>
      <c r="F77" s="72">
        <f t="shared" ref="F77:M77" si="13">F78+F81+F84+F85+F86+F87+F88</f>
        <v>188905</v>
      </c>
      <c r="G77" s="72">
        <f t="shared" si="13"/>
        <v>183873</v>
      </c>
      <c r="H77" s="73">
        <f t="shared" si="13"/>
        <v>109000</v>
      </c>
      <c r="I77" s="72">
        <f t="shared" si="13"/>
        <v>78400</v>
      </c>
      <c r="J77" s="74">
        <f t="shared" si="13"/>
        <v>78400</v>
      </c>
      <c r="K77" s="72">
        <f t="shared" si="13"/>
        <v>119167</v>
      </c>
      <c r="L77" s="72">
        <f t="shared" si="13"/>
        <v>211638</v>
      </c>
      <c r="M77" s="72">
        <f t="shared" si="13"/>
        <v>132269.11199999999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155511</v>
      </c>
      <c r="G78" s="100">
        <f t="shared" si="14"/>
        <v>178481</v>
      </c>
      <c r="H78" s="101">
        <f t="shared" si="14"/>
        <v>100000</v>
      </c>
      <c r="I78" s="100">
        <f t="shared" si="14"/>
        <v>69000</v>
      </c>
      <c r="J78" s="102">
        <f t="shared" si="14"/>
        <v>69000</v>
      </c>
      <c r="K78" s="100">
        <f t="shared" si="14"/>
        <v>51000</v>
      </c>
      <c r="L78" s="100">
        <f t="shared" si="14"/>
        <v>177334</v>
      </c>
      <c r="M78" s="100">
        <f t="shared" si="14"/>
        <v>96147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155511</v>
      </c>
      <c r="G80" s="93">
        <v>178481</v>
      </c>
      <c r="H80" s="94">
        <v>100000</v>
      </c>
      <c r="I80" s="93">
        <v>69000</v>
      </c>
      <c r="J80" s="95">
        <v>69000</v>
      </c>
      <c r="K80" s="93">
        <v>51000</v>
      </c>
      <c r="L80" s="93">
        <v>177334</v>
      </c>
      <c r="M80" s="93">
        <v>96147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32826</v>
      </c>
      <c r="F81" s="86">
        <f t="shared" ref="F81:M81" si="15">SUM(F82:F83)</f>
        <v>33394</v>
      </c>
      <c r="G81" s="86">
        <f t="shared" si="15"/>
        <v>5392</v>
      </c>
      <c r="H81" s="87">
        <f t="shared" si="15"/>
        <v>9000</v>
      </c>
      <c r="I81" s="86">
        <f t="shared" si="15"/>
        <v>9400</v>
      </c>
      <c r="J81" s="88">
        <f t="shared" si="15"/>
        <v>9400</v>
      </c>
      <c r="K81" s="86">
        <f t="shared" si="15"/>
        <v>68167</v>
      </c>
      <c r="L81" s="86">
        <f t="shared" si="15"/>
        <v>34304</v>
      </c>
      <c r="M81" s="86">
        <f t="shared" si="15"/>
        <v>36122.112000000001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5845</v>
      </c>
      <c r="F82" s="79">
        <v>4005</v>
      </c>
      <c r="G82" s="79">
        <v>5371</v>
      </c>
      <c r="H82" s="80">
        <v>5000</v>
      </c>
      <c r="I82" s="79">
        <v>5000</v>
      </c>
      <c r="J82" s="81">
        <v>5000</v>
      </c>
      <c r="K82" s="79">
        <v>5000</v>
      </c>
      <c r="L82" s="79">
        <v>5230</v>
      </c>
      <c r="M82" s="79">
        <v>5507.19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26981</v>
      </c>
      <c r="F83" s="93">
        <v>29389</v>
      </c>
      <c r="G83" s="93">
        <v>21</v>
      </c>
      <c r="H83" s="94">
        <v>4000</v>
      </c>
      <c r="I83" s="93">
        <v>4400</v>
      </c>
      <c r="J83" s="95">
        <v>4400</v>
      </c>
      <c r="K83" s="93">
        <v>63167</v>
      </c>
      <c r="L83" s="93">
        <v>29074</v>
      </c>
      <c r="M83" s="93">
        <v>30614.921999999999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1513688</v>
      </c>
      <c r="F92" s="46">
        <f t="shared" ref="F92:M92" si="16">F4+F51+F77+F90</f>
        <v>1573149</v>
      </c>
      <c r="G92" s="46">
        <f t="shared" si="16"/>
        <v>1831822</v>
      </c>
      <c r="H92" s="47">
        <f t="shared" si="16"/>
        <v>1394219</v>
      </c>
      <c r="I92" s="46">
        <f t="shared" si="16"/>
        <v>1588288</v>
      </c>
      <c r="J92" s="48">
        <f t="shared" si="16"/>
        <v>1253389</v>
      </c>
      <c r="K92" s="46">
        <f t="shared" si="16"/>
        <v>1222219</v>
      </c>
      <c r="L92" s="46">
        <f t="shared" si="16"/>
        <v>1651749</v>
      </c>
      <c r="M92" s="46">
        <f t="shared" si="16"/>
        <v>1922132.0079999999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189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129</v>
      </c>
      <c r="I3" s="174"/>
      <c r="J3" s="175"/>
      <c r="K3" s="17" t="s">
        <v>128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60491</v>
      </c>
      <c r="F4" s="72">
        <f t="shared" ref="F4:M4" si="0">F5+F8+F47</f>
        <v>38063</v>
      </c>
      <c r="G4" s="72">
        <f t="shared" si="0"/>
        <v>24695</v>
      </c>
      <c r="H4" s="73">
        <f t="shared" si="0"/>
        <v>42913</v>
      </c>
      <c r="I4" s="72">
        <f t="shared" si="0"/>
        <v>43403</v>
      </c>
      <c r="J4" s="74">
        <f t="shared" si="0"/>
        <v>43403</v>
      </c>
      <c r="K4" s="72">
        <f t="shared" si="0"/>
        <v>44547</v>
      </c>
      <c r="L4" s="72">
        <f t="shared" si="0"/>
        <v>46793</v>
      </c>
      <c r="M4" s="72">
        <f t="shared" si="0"/>
        <v>50179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24198</v>
      </c>
      <c r="F5" s="100">
        <f t="shared" ref="F5:M5" si="1">SUM(F6:F7)</f>
        <v>25967</v>
      </c>
      <c r="G5" s="100">
        <f t="shared" si="1"/>
        <v>19687</v>
      </c>
      <c r="H5" s="101">
        <f t="shared" si="1"/>
        <v>32988</v>
      </c>
      <c r="I5" s="100">
        <f t="shared" si="1"/>
        <v>32988</v>
      </c>
      <c r="J5" s="102">
        <f t="shared" si="1"/>
        <v>32988</v>
      </c>
      <c r="K5" s="100">
        <f t="shared" si="1"/>
        <v>34636</v>
      </c>
      <c r="L5" s="100">
        <f t="shared" si="1"/>
        <v>36229</v>
      </c>
      <c r="M5" s="100">
        <f t="shared" si="1"/>
        <v>39054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21075</v>
      </c>
      <c r="F6" s="79">
        <v>22680</v>
      </c>
      <c r="G6" s="79">
        <v>17218</v>
      </c>
      <c r="H6" s="80">
        <v>30587</v>
      </c>
      <c r="I6" s="79">
        <v>30587</v>
      </c>
      <c r="J6" s="81">
        <v>30587</v>
      </c>
      <c r="K6" s="79">
        <v>31819</v>
      </c>
      <c r="L6" s="79">
        <v>33283</v>
      </c>
      <c r="M6" s="79">
        <v>35879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3123</v>
      </c>
      <c r="F7" s="93">
        <v>3287</v>
      </c>
      <c r="G7" s="93">
        <v>2469</v>
      </c>
      <c r="H7" s="94">
        <v>2401</v>
      </c>
      <c r="I7" s="93">
        <v>2401</v>
      </c>
      <c r="J7" s="95">
        <v>2401</v>
      </c>
      <c r="K7" s="93">
        <v>2817</v>
      </c>
      <c r="L7" s="93">
        <v>2946</v>
      </c>
      <c r="M7" s="93">
        <v>3175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36293</v>
      </c>
      <c r="F8" s="100">
        <f t="shared" ref="F8:M8" si="2">SUM(F9:F46)</f>
        <v>12096</v>
      </c>
      <c r="G8" s="100">
        <f t="shared" si="2"/>
        <v>5008</v>
      </c>
      <c r="H8" s="101">
        <f t="shared" si="2"/>
        <v>9925</v>
      </c>
      <c r="I8" s="100">
        <f t="shared" si="2"/>
        <v>10415</v>
      </c>
      <c r="J8" s="102">
        <f t="shared" si="2"/>
        <v>10415</v>
      </c>
      <c r="K8" s="100">
        <f t="shared" si="2"/>
        <v>9911</v>
      </c>
      <c r="L8" s="100">
        <f t="shared" si="2"/>
        <v>10564</v>
      </c>
      <c r="M8" s="100">
        <f t="shared" si="2"/>
        <v>11125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121</v>
      </c>
      <c r="G10" s="86">
        <v>154</v>
      </c>
      <c r="H10" s="87">
        <v>1000</v>
      </c>
      <c r="I10" s="86">
        <v>990</v>
      </c>
      <c r="J10" s="88">
        <v>990</v>
      </c>
      <c r="K10" s="86">
        <v>1300</v>
      </c>
      <c r="L10" s="86">
        <v>1369</v>
      </c>
      <c r="M10" s="86">
        <v>1442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300</v>
      </c>
      <c r="I11" s="86">
        <v>300</v>
      </c>
      <c r="J11" s="88">
        <v>300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150</v>
      </c>
      <c r="F14" s="86">
        <v>252</v>
      </c>
      <c r="G14" s="86">
        <v>109</v>
      </c>
      <c r="H14" s="87">
        <v>400</v>
      </c>
      <c r="I14" s="86">
        <v>400</v>
      </c>
      <c r="J14" s="88">
        <v>400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7</v>
      </c>
      <c r="H15" s="87">
        <v>205</v>
      </c>
      <c r="I15" s="86">
        <v>205</v>
      </c>
      <c r="J15" s="88">
        <v>205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2226</v>
      </c>
      <c r="H17" s="87">
        <v>4000</v>
      </c>
      <c r="I17" s="86">
        <v>4000</v>
      </c>
      <c r="J17" s="88">
        <v>4000</v>
      </c>
      <c r="K17" s="86">
        <v>4000</v>
      </c>
      <c r="L17" s="86">
        <v>4183</v>
      </c>
      <c r="M17" s="86">
        <v>4405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22758</v>
      </c>
      <c r="F22" s="86">
        <v>6816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9302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85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37</v>
      </c>
      <c r="F37" s="86">
        <v>60</v>
      </c>
      <c r="G37" s="86">
        <v>0</v>
      </c>
      <c r="H37" s="87">
        <v>1320</v>
      </c>
      <c r="I37" s="86">
        <v>1320</v>
      </c>
      <c r="J37" s="88">
        <v>1320</v>
      </c>
      <c r="K37" s="86">
        <v>1650</v>
      </c>
      <c r="L37" s="86">
        <v>1842</v>
      </c>
      <c r="M37" s="86">
        <v>1940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1162</v>
      </c>
      <c r="F38" s="86">
        <v>748</v>
      </c>
      <c r="G38" s="86">
        <v>0</v>
      </c>
      <c r="H38" s="87">
        <v>0</v>
      </c>
      <c r="I38" s="86">
        <v>0</v>
      </c>
      <c r="J38" s="88">
        <v>0</v>
      </c>
      <c r="K38" s="86">
        <v>1000</v>
      </c>
      <c r="L38" s="86">
        <v>1046</v>
      </c>
      <c r="M38" s="86">
        <v>1101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2751</v>
      </c>
      <c r="F42" s="86">
        <v>3358</v>
      </c>
      <c r="G42" s="86">
        <v>2198</v>
      </c>
      <c r="H42" s="87">
        <v>2406</v>
      </c>
      <c r="I42" s="86">
        <v>2906</v>
      </c>
      <c r="J42" s="88">
        <v>2906</v>
      </c>
      <c r="K42" s="86">
        <v>1561</v>
      </c>
      <c r="L42" s="86">
        <v>1705</v>
      </c>
      <c r="M42" s="86">
        <v>1796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8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16</v>
      </c>
      <c r="F44" s="86">
        <v>88</v>
      </c>
      <c r="G44" s="86">
        <v>195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113</v>
      </c>
      <c r="F45" s="86">
        <v>645</v>
      </c>
      <c r="G45" s="86">
        <v>34</v>
      </c>
      <c r="H45" s="87">
        <v>294</v>
      </c>
      <c r="I45" s="86">
        <v>294</v>
      </c>
      <c r="J45" s="88">
        <v>294</v>
      </c>
      <c r="K45" s="86">
        <v>400</v>
      </c>
      <c r="L45" s="86">
        <v>419</v>
      </c>
      <c r="M45" s="86">
        <v>441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536716</v>
      </c>
      <c r="F51" s="72">
        <f t="shared" ref="F51:M51" si="4">F52+F59+F62+F63+F64+F72+F73</f>
        <v>559524</v>
      </c>
      <c r="G51" s="72">
        <f t="shared" si="4"/>
        <v>629203</v>
      </c>
      <c r="H51" s="73">
        <f t="shared" si="4"/>
        <v>641921</v>
      </c>
      <c r="I51" s="72">
        <f t="shared" si="4"/>
        <v>632421</v>
      </c>
      <c r="J51" s="74">
        <f t="shared" si="4"/>
        <v>632421</v>
      </c>
      <c r="K51" s="72">
        <f t="shared" si="4"/>
        <v>665841</v>
      </c>
      <c r="L51" s="72">
        <f t="shared" si="4"/>
        <v>693964</v>
      </c>
      <c r="M51" s="72">
        <f t="shared" si="4"/>
        <v>730582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55000</v>
      </c>
      <c r="F59" s="100">
        <f t="shared" ref="F59:M59" si="8">SUM(F60:F61)</f>
        <v>46480</v>
      </c>
      <c r="G59" s="100">
        <f t="shared" si="8"/>
        <v>45000</v>
      </c>
      <c r="H59" s="101">
        <f t="shared" si="8"/>
        <v>40000</v>
      </c>
      <c r="I59" s="100">
        <f t="shared" si="8"/>
        <v>30000</v>
      </c>
      <c r="J59" s="102">
        <f t="shared" si="8"/>
        <v>30000</v>
      </c>
      <c r="K59" s="100">
        <f t="shared" si="8"/>
        <v>30000</v>
      </c>
      <c r="L59" s="100">
        <f t="shared" si="8"/>
        <v>42300</v>
      </c>
      <c r="M59" s="100">
        <f t="shared" si="8"/>
        <v>44542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55000</v>
      </c>
      <c r="F61" s="93">
        <v>46480</v>
      </c>
      <c r="G61" s="93">
        <v>45000</v>
      </c>
      <c r="H61" s="94">
        <v>40000</v>
      </c>
      <c r="I61" s="93">
        <v>30000</v>
      </c>
      <c r="J61" s="95">
        <v>30000</v>
      </c>
      <c r="K61" s="93">
        <v>30000</v>
      </c>
      <c r="L61" s="93">
        <v>42300</v>
      </c>
      <c r="M61" s="93">
        <v>44542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480808</v>
      </c>
      <c r="F64" s="93">
        <f t="shared" ref="F64:M64" si="9">F65+F68</f>
        <v>512897</v>
      </c>
      <c r="G64" s="93">
        <f t="shared" si="9"/>
        <v>584203</v>
      </c>
      <c r="H64" s="94">
        <f t="shared" si="9"/>
        <v>601721</v>
      </c>
      <c r="I64" s="93">
        <f t="shared" si="9"/>
        <v>601721</v>
      </c>
      <c r="J64" s="95">
        <f t="shared" si="9"/>
        <v>601721</v>
      </c>
      <c r="K64" s="93">
        <f t="shared" si="9"/>
        <v>635641</v>
      </c>
      <c r="L64" s="93">
        <f t="shared" si="9"/>
        <v>651455</v>
      </c>
      <c r="M64" s="93">
        <f t="shared" si="9"/>
        <v>685820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480808</v>
      </c>
      <c r="F65" s="100">
        <f t="shared" ref="F65:M65" si="10">SUM(F66:F67)</f>
        <v>512897</v>
      </c>
      <c r="G65" s="100">
        <f t="shared" si="10"/>
        <v>584203</v>
      </c>
      <c r="H65" s="101">
        <f t="shared" si="10"/>
        <v>601721</v>
      </c>
      <c r="I65" s="100">
        <f t="shared" si="10"/>
        <v>601721</v>
      </c>
      <c r="J65" s="102">
        <f t="shared" si="10"/>
        <v>601721</v>
      </c>
      <c r="K65" s="100">
        <f t="shared" si="10"/>
        <v>635641</v>
      </c>
      <c r="L65" s="100">
        <f t="shared" si="10"/>
        <v>651455</v>
      </c>
      <c r="M65" s="100">
        <f t="shared" si="10"/>
        <v>685820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480808</v>
      </c>
      <c r="F66" s="79">
        <v>249487</v>
      </c>
      <c r="G66" s="79">
        <v>323478</v>
      </c>
      <c r="H66" s="80">
        <v>326789</v>
      </c>
      <c r="I66" s="79">
        <v>326789</v>
      </c>
      <c r="J66" s="81">
        <v>326789</v>
      </c>
      <c r="K66" s="79">
        <v>343789</v>
      </c>
      <c r="L66" s="79">
        <v>346317</v>
      </c>
      <c r="M66" s="81">
        <v>364672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263410</v>
      </c>
      <c r="G67" s="93">
        <v>260725</v>
      </c>
      <c r="H67" s="94">
        <v>274932</v>
      </c>
      <c r="I67" s="93">
        <v>274932</v>
      </c>
      <c r="J67" s="95">
        <v>274932</v>
      </c>
      <c r="K67" s="93">
        <v>291852</v>
      </c>
      <c r="L67" s="93">
        <v>305138</v>
      </c>
      <c r="M67" s="95">
        <v>321148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908</v>
      </c>
      <c r="F73" s="86">
        <f t="shared" ref="F73:M73" si="12">SUM(F74:F75)</f>
        <v>147</v>
      </c>
      <c r="G73" s="86">
        <f t="shared" si="12"/>
        <v>0</v>
      </c>
      <c r="H73" s="87">
        <f t="shared" si="12"/>
        <v>200</v>
      </c>
      <c r="I73" s="86">
        <f t="shared" si="12"/>
        <v>700</v>
      </c>
      <c r="J73" s="88">
        <f t="shared" si="12"/>
        <v>700</v>
      </c>
      <c r="K73" s="86">
        <f t="shared" si="12"/>
        <v>200</v>
      </c>
      <c r="L73" s="86">
        <f t="shared" si="12"/>
        <v>209</v>
      </c>
      <c r="M73" s="86">
        <f t="shared" si="12"/>
        <v>220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908</v>
      </c>
      <c r="F74" s="79">
        <v>147</v>
      </c>
      <c r="G74" s="79">
        <v>0</v>
      </c>
      <c r="H74" s="80">
        <v>200</v>
      </c>
      <c r="I74" s="79">
        <v>700</v>
      </c>
      <c r="J74" s="81">
        <v>700</v>
      </c>
      <c r="K74" s="79">
        <v>200</v>
      </c>
      <c r="L74" s="79">
        <v>209</v>
      </c>
      <c r="M74" s="79">
        <v>220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31257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31257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31257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628464</v>
      </c>
      <c r="F92" s="46">
        <f t="shared" ref="F92:M92" si="16">F4+F51+F77+F90</f>
        <v>597587</v>
      </c>
      <c r="G92" s="46">
        <f t="shared" si="16"/>
        <v>653898</v>
      </c>
      <c r="H92" s="47">
        <f t="shared" si="16"/>
        <v>684834</v>
      </c>
      <c r="I92" s="46">
        <f t="shared" si="16"/>
        <v>675824</v>
      </c>
      <c r="J92" s="48">
        <f t="shared" si="16"/>
        <v>675824</v>
      </c>
      <c r="K92" s="46">
        <f t="shared" si="16"/>
        <v>710388</v>
      </c>
      <c r="L92" s="46">
        <f t="shared" si="16"/>
        <v>740757</v>
      </c>
      <c r="M92" s="46">
        <f t="shared" si="16"/>
        <v>780761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129</v>
      </c>
      <c r="I3" s="174"/>
      <c r="J3" s="175"/>
      <c r="K3" s="17" t="s">
        <v>128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305901</v>
      </c>
      <c r="F4" s="72">
        <f t="shared" ref="F4:M4" si="0">F5+F8+F47</f>
        <v>314200</v>
      </c>
      <c r="G4" s="72">
        <f t="shared" si="0"/>
        <v>331932</v>
      </c>
      <c r="H4" s="73">
        <f t="shared" si="0"/>
        <v>355387</v>
      </c>
      <c r="I4" s="72">
        <f t="shared" si="0"/>
        <v>374160</v>
      </c>
      <c r="J4" s="74">
        <f t="shared" si="0"/>
        <v>374160</v>
      </c>
      <c r="K4" s="72">
        <f t="shared" si="0"/>
        <v>411279</v>
      </c>
      <c r="L4" s="72">
        <f t="shared" si="0"/>
        <v>458761</v>
      </c>
      <c r="M4" s="72">
        <f t="shared" si="0"/>
        <v>521919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272192</v>
      </c>
      <c r="F5" s="100">
        <f t="shared" ref="F5:M5" si="1">SUM(F6:F7)</f>
        <v>286486</v>
      </c>
      <c r="G5" s="100">
        <f t="shared" si="1"/>
        <v>307843</v>
      </c>
      <c r="H5" s="101">
        <f t="shared" si="1"/>
        <v>324642</v>
      </c>
      <c r="I5" s="100">
        <f t="shared" si="1"/>
        <v>334642</v>
      </c>
      <c r="J5" s="102">
        <f t="shared" si="1"/>
        <v>334642</v>
      </c>
      <c r="K5" s="100">
        <f t="shared" si="1"/>
        <v>358504</v>
      </c>
      <c r="L5" s="100">
        <f t="shared" si="1"/>
        <v>408900</v>
      </c>
      <c r="M5" s="100">
        <f t="shared" si="1"/>
        <v>484224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237421</v>
      </c>
      <c r="F6" s="79">
        <v>246673</v>
      </c>
      <c r="G6" s="79">
        <v>264036</v>
      </c>
      <c r="H6" s="80">
        <v>291762</v>
      </c>
      <c r="I6" s="79">
        <v>300262</v>
      </c>
      <c r="J6" s="81">
        <v>300262</v>
      </c>
      <c r="K6" s="79">
        <v>324116</v>
      </c>
      <c r="L6" s="79">
        <v>372930</v>
      </c>
      <c r="M6" s="79">
        <v>445448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34771</v>
      </c>
      <c r="F7" s="93">
        <v>39813</v>
      </c>
      <c r="G7" s="93">
        <v>43807</v>
      </c>
      <c r="H7" s="94">
        <v>32880</v>
      </c>
      <c r="I7" s="93">
        <v>34380</v>
      </c>
      <c r="J7" s="95">
        <v>34380</v>
      </c>
      <c r="K7" s="93">
        <v>34388</v>
      </c>
      <c r="L7" s="93">
        <v>35970</v>
      </c>
      <c r="M7" s="93">
        <v>38776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33709</v>
      </c>
      <c r="F8" s="100">
        <f t="shared" ref="F8:M8" si="2">SUM(F9:F46)</f>
        <v>27714</v>
      </c>
      <c r="G8" s="100">
        <f t="shared" si="2"/>
        <v>24089</v>
      </c>
      <c r="H8" s="101">
        <f t="shared" si="2"/>
        <v>30745</v>
      </c>
      <c r="I8" s="100">
        <f t="shared" si="2"/>
        <v>39518</v>
      </c>
      <c r="J8" s="102">
        <f t="shared" si="2"/>
        <v>39518</v>
      </c>
      <c r="K8" s="100">
        <f t="shared" si="2"/>
        <v>52775</v>
      </c>
      <c r="L8" s="100">
        <f t="shared" si="2"/>
        <v>49861</v>
      </c>
      <c r="M8" s="100">
        <f t="shared" si="2"/>
        <v>37695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54</v>
      </c>
      <c r="F9" s="79">
        <v>2621</v>
      </c>
      <c r="G9" s="79">
        <v>2419</v>
      </c>
      <c r="H9" s="80">
        <v>378</v>
      </c>
      <c r="I9" s="79">
        <v>378</v>
      </c>
      <c r="J9" s="81">
        <v>378</v>
      </c>
      <c r="K9" s="79">
        <v>385</v>
      </c>
      <c r="L9" s="79">
        <v>402</v>
      </c>
      <c r="M9" s="79">
        <v>425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596</v>
      </c>
      <c r="F10" s="86">
        <v>90</v>
      </c>
      <c r="G10" s="86">
        <v>0</v>
      </c>
      <c r="H10" s="87">
        <v>0</v>
      </c>
      <c r="I10" s="86">
        <v>0</v>
      </c>
      <c r="J10" s="88">
        <v>0</v>
      </c>
      <c r="K10" s="86">
        <v>3000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63</v>
      </c>
      <c r="F11" s="86">
        <v>833</v>
      </c>
      <c r="G11" s="86">
        <v>39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3084</v>
      </c>
      <c r="F14" s="86">
        <v>1047</v>
      </c>
      <c r="G14" s="86">
        <v>11</v>
      </c>
      <c r="H14" s="87">
        <v>0</v>
      </c>
      <c r="I14" s="86">
        <v>1238</v>
      </c>
      <c r="J14" s="88">
        <v>1238</v>
      </c>
      <c r="K14" s="86">
        <v>12000</v>
      </c>
      <c r="L14" s="86">
        <v>12000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75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1031</v>
      </c>
      <c r="F22" s="86">
        <v>1067</v>
      </c>
      <c r="G22" s="86">
        <v>2541</v>
      </c>
      <c r="H22" s="87">
        <v>6127</v>
      </c>
      <c r="I22" s="86">
        <v>6127</v>
      </c>
      <c r="J22" s="88">
        <v>6127</v>
      </c>
      <c r="K22" s="86">
        <v>4315</v>
      </c>
      <c r="L22" s="86">
        <v>7056</v>
      </c>
      <c r="M22" s="86">
        <v>7430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2039</v>
      </c>
      <c r="G23" s="86">
        <v>2486</v>
      </c>
      <c r="H23" s="87">
        <v>3123</v>
      </c>
      <c r="I23" s="86">
        <v>3123</v>
      </c>
      <c r="J23" s="88">
        <v>3123</v>
      </c>
      <c r="K23" s="86">
        <v>3500</v>
      </c>
      <c r="L23" s="86">
        <v>3662</v>
      </c>
      <c r="M23" s="86">
        <v>3856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28</v>
      </c>
      <c r="F24" s="86">
        <v>22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447</v>
      </c>
      <c r="F32" s="86">
        <v>0</v>
      </c>
      <c r="G32" s="86">
        <v>96</v>
      </c>
      <c r="H32" s="87">
        <v>0</v>
      </c>
      <c r="I32" s="86">
        <v>0</v>
      </c>
      <c r="J32" s="88">
        <v>0</v>
      </c>
      <c r="K32" s="86">
        <v>150</v>
      </c>
      <c r="L32" s="86">
        <v>157</v>
      </c>
      <c r="M32" s="86">
        <v>165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13762</v>
      </c>
      <c r="F36" s="86">
        <v>6620</v>
      </c>
      <c r="G36" s="86">
        <v>6115</v>
      </c>
      <c r="H36" s="87">
        <v>8004</v>
      </c>
      <c r="I36" s="86">
        <v>8004</v>
      </c>
      <c r="J36" s="88">
        <v>8004</v>
      </c>
      <c r="K36" s="86">
        <v>10428</v>
      </c>
      <c r="L36" s="86">
        <v>11083</v>
      </c>
      <c r="M36" s="86">
        <v>11670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543</v>
      </c>
      <c r="I37" s="86">
        <v>543</v>
      </c>
      <c r="J37" s="88">
        <v>543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3210</v>
      </c>
      <c r="F38" s="86">
        <v>3374</v>
      </c>
      <c r="G38" s="86">
        <v>2067</v>
      </c>
      <c r="H38" s="87">
        <v>3448</v>
      </c>
      <c r="I38" s="86">
        <v>3448</v>
      </c>
      <c r="J38" s="88">
        <v>3448</v>
      </c>
      <c r="K38" s="86">
        <v>5302</v>
      </c>
      <c r="L38" s="86">
        <v>5573</v>
      </c>
      <c r="M38" s="86">
        <v>5867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351</v>
      </c>
      <c r="F40" s="86">
        <v>375</v>
      </c>
      <c r="G40" s="86">
        <v>286</v>
      </c>
      <c r="H40" s="87">
        <v>447</v>
      </c>
      <c r="I40" s="86">
        <v>447</v>
      </c>
      <c r="J40" s="88">
        <v>447</v>
      </c>
      <c r="K40" s="86">
        <v>475</v>
      </c>
      <c r="L40" s="86">
        <v>497</v>
      </c>
      <c r="M40" s="86">
        <v>523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17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10251</v>
      </c>
      <c r="F42" s="86">
        <v>8439</v>
      </c>
      <c r="G42" s="86">
        <v>6818</v>
      </c>
      <c r="H42" s="87">
        <v>7259</v>
      </c>
      <c r="I42" s="86">
        <v>10934</v>
      </c>
      <c r="J42" s="88">
        <v>10934</v>
      </c>
      <c r="K42" s="86">
        <v>6161</v>
      </c>
      <c r="L42" s="86">
        <v>6444</v>
      </c>
      <c r="M42" s="86">
        <v>6786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185</v>
      </c>
      <c r="F43" s="86">
        <v>104</v>
      </c>
      <c r="G43" s="86">
        <v>0</v>
      </c>
      <c r="H43" s="87">
        <v>145</v>
      </c>
      <c r="I43" s="86">
        <v>4005</v>
      </c>
      <c r="J43" s="88">
        <v>4005</v>
      </c>
      <c r="K43" s="86">
        <v>6176</v>
      </c>
      <c r="L43" s="86">
        <v>2063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225</v>
      </c>
      <c r="F44" s="86">
        <v>804</v>
      </c>
      <c r="G44" s="86">
        <v>1136</v>
      </c>
      <c r="H44" s="87">
        <v>1256</v>
      </c>
      <c r="I44" s="86">
        <v>1256</v>
      </c>
      <c r="J44" s="88">
        <v>1256</v>
      </c>
      <c r="K44" s="86">
        <v>883</v>
      </c>
      <c r="L44" s="86">
        <v>924</v>
      </c>
      <c r="M44" s="86">
        <v>973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405</v>
      </c>
      <c r="F45" s="86">
        <v>247</v>
      </c>
      <c r="G45" s="86">
        <v>0</v>
      </c>
      <c r="H45" s="87">
        <v>15</v>
      </c>
      <c r="I45" s="86">
        <v>15</v>
      </c>
      <c r="J45" s="88">
        <v>15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32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4057</v>
      </c>
      <c r="F51" s="72">
        <f t="shared" ref="F51:M51" si="4">F52+F59+F62+F63+F64+F72+F73</f>
        <v>7566</v>
      </c>
      <c r="G51" s="72">
        <f t="shared" si="4"/>
        <v>3849</v>
      </c>
      <c r="H51" s="73">
        <f t="shared" si="4"/>
        <v>1389</v>
      </c>
      <c r="I51" s="72">
        <f t="shared" si="4"/>
        <v>11389</v>
      </c>
      <c r="J51" s="74">
        <f t="shared" si="4"/>
        <v>11389</v>
      </c>
      <c r="K51" s="72">
        <f t="shared" si="4"/>
        <v>31458</v>
      </c>
      <c r="L51" s="72">
        <f t="shared" si="4"/>
        <v>1525</v>
      </c>
      <c r="M51" s="72">
        <f t="shared" si="4"/>
        <v>1606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3000</v>
      </c>
      <c r="F59" s="100">
        <f t="shared" ref="F59:M59" si="8">SUM(F60:F61)</f>
        <v>5000</v>
      </c>
      <c r="G59" s="100">
        <f t="shared" si="8"/>
        <v>1395</v>
      </c>
      <c r="H59" s="101">
        <f t="shared" si="8"/>
        <v>0</v>
      </c>
      <c r="I59" s="100">
        <f t="shared" si="8"/>
        <v>10000</v>
      </c>
      <c r="J59" s="102">
        <f t="shared" si="8"/>
        <v>10000</v>
      </c>
      <c r="K59" s="100">
        <f t="shared" si="8"/>
        <v>30000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3000</v>
      </c>
      <c r="F61" s="93">
        <v>5000</v>
      </c>
      <c r="G61" s="93">
        <v>1395</v>
      </c>
      <c r="H61" s="94">
        <v>0</v>
      </c>
      <c r="I61" s="93">
        <v>10000</v>
      </c>
      <c r="J61" s="95">
        <v>10000</v>
      </c>
      <c r="K61" s="93">
        <v>30000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1057</v>
      </c>
      <c r="F73" s="86">
        <f t="shared" ref="F73:M73" si="12">SUM(F74:F75)</f>
        <v>2566</v>
      </c>
      <c r="G73" s="86">
        <f t="shared" si="12"/>
        <v>2454</v>
      </c>
      <c r="H73" s="87">
        <f t="shared" si="12"/>
        <v>1389</v>
      </c>
      <c r="I73" s="86">
        <f t="shared" si="12"/>
        <v>1389</v>
      </c>
      <c r="J73" s="88">
        <f t="shared" si="12"/>
        <v>1389</v>
      </c>
      <c r="K73" s="86">
        <f t="shared" si="12"/>
        <v>1458</v>
      </c>
      <c r="L73" s="86">
        <f t="shared" si="12"/>
        <v>1525</v>
      </c>
      <c r="M73" s="86">
        <f t="shared" si="12"/>
        <v>1606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1057</v>
      </c>
      <c r="F74" s="79">
        <v>2566</v>
      </c>
      <c r="G74" s="79">
        <v>2454</v>
      </c>
      <c r="H74" s="80">
        <v>1389</v>
      </c>
      <c r="I74" s="79">
        <v>1389</v>
      </c>
      <c r="J74" s="81">
        <v>1389</v>
      </c>
      <c r="K74" s="79">
        <v>1458</v>
      </c>
      <c r="L74" s="79">
        <v>1525</v>
      </c>
      <c r="M74" s="79">
        <v>1606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85079</v>
      </c>
      <c r="F77" s="72">
        <f t="shared" ref="F77:M77" si="13">F78+F81+F84+F85+F86+F87+F88</f>
        <v>29589</v>
      </c>
      <c r="G77" s="72">
        <f t="shared" si="13"/>
        <v>1028</v>
      </c>
      <c r="H77" s="73">
        <f t="shared" si="13"/>
        <v>3000</v>
      </c>
      <c r="I77" s="72">
        <f t="shared" si="13"/>
        <v>9002</v>
      </c>
      <c r="J77" s="74">
        <f t="shared" si="13"/>
        <v>9002</v>
      </c>
      <c r="K77" s="72">
        <f t="shared" si="13"/>
        <v>7000</v>
      </c>
      <c r="L77" s="72">
        <f t="shared" si="13"/>
        <v>45000</v>
      </c>
      <c r="M77" s="72">
        <f t="shared" si="13"/>
        <v>47370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16240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1900</v>
      </c>
      <c r="J78" s="102">
        <f t="shared" si="14"/>
        <v>1900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16240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1900</v>
      </c>
      <c r="J80" s="95">
        <v>1900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68839</v>
      </c>
      <c r="F81" s="86">
        <f t="shared" ref="F81:M81" si="15">SUM(F82:F83)</f>
        <v>29589</v>
      </c>
      <c r="G81" s="86">
        <f t="shared" si="15"/>
        <v>1028</v>
      </c>
      <c r="H81" s="87">
        <f t="shared" si="15"/>
        <v>3000</v>
      </c>
      <c r="I81" s="86">
        <f t="shared" si="15"/>
        <v>7102</v>
      </c>
      <c r="J81" s="88">
        <f t="shared" si="15"/>
        <v>7102</v>
      </c>
      <c r="K81" s="86">
        <f t="shared" si="15"/>
        <v>7000</v>
      </c>
      <c r="L81" s="86">
        <f t="shared" si="15"/>
        <v>45000</v>
      </c>
      <c r="M81" s="86">
        <f t="shared" si="15"/>
        <v>47370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8154</v>
      </c>
      <c r="F82" s="79">
        <v>25590</v>
      </c>
      <c r="G82" s="79">
        <v>1028</v>
      </c>
      <c r="H82" s="80">
        <v>2700</v>
      </c>
      <c r="I82" s="79">
        <v>2302</v>
      </c>
      <c r="J82" s="81">
        <v>2302</v>
      </c>
      <c r="K82" s="79">
        <v>7000</v>
      </c>
      <c r="L82" s="79">
        <v>45000</v>
      </c>
      <c r="M82" s="79">
        <v>47370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60685</v>
      </c>
      <c r="F83" s="93">
        <v>3999</v>
      </c>
      <c r="G83" s="93">
        <v>0</v>
      </c>
      <c r="H83" s="94">
        <v>300</v>
      </c>
      <c r="I83" s="93">
        <v>4800</v>
      </c>
      <c r="J83" s="95">
        <v>4800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395037</v>
      </c>
      <c r="F92" s="46">
        <f t="shared" ref="F92:M92" si="16">F4+F51+F77+F90</f>
        <v>351355</v>
      </c>
      <c r="G92" s="46">
        <f t="shared" si="16"/>
        <v>336809</v>
      </c>
      <c r="H92" s="47">
        <f t="shared" si="16"/>
        <v>359776</v>
      </c>
      <c r="I92" s="46">
        <f t="shared" si="16"/>
        <v>394551</v>
      </c>
      <c r="J92" s="48">
        <f t="shared" si="16"/>
        <v>394551</v>
      </c>
      <c r="K92" s="46">
        <f t="shared" si="16"/>
        <v>449737</v>
      </c>
      <c r="L92" s="46">
        <f t="shared" si="16"/>
        <v>505286</v>
      </c>
      <c r="M92" s="46">
        <f t="shared" si="16"/>
        <v>570895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173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5" t="s">
        <v>123</v>
      </c>
      <c r="C4" s="33">
        <v>474110</v>
      </c>
      <c r="D4" s="33">
        <v>475397</v>
      </c>
      <c r="E4" s="33">
        <v>514319</v>
      </c>
      <c r="F4" s="27">
        <v>573117</v>
      </c>
      <c r="G4" s="28">
        <v>589715</v>
      </c>
      <c r="H4" s="29">
        <v>584915</v>
      </c>
      <c r="I4" s="33">
        <v>599308</v>
      </c>
      <c r="J4" s="33">
        <v>582504</v>
      </c>
      <c r="K4" s="33">
        <v>635709.0419999999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1513688</v>
      </c>
      <c r="D5" s="33">
        <v>1573149</v>
      </c>
      <c r="E5" s="33">
        <v>1831822</v>
      </c>
      <c r="F5" s="32">
        <v>1394219</v>
      </c>
      <c r="G5" s="33">
        <v>1588288</v>
      </c>
      <c r="H5" s="34">
        <v>1253389</v>
      </c>
      <c r="I5" s="33">
        <v>1222219</v>
      </c>
      <c r="J5" s="33">
        <v>1651749</v>
      </c>
      <c r="K5" s="33">
        <v>1922132.0079999999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164</v>
      </c>
      <c r="C6" s="33">
        <v>628464</v>
      </c>
      <c r="D6" s="33">
        <v>597587</v>
      </c>
      <c r="E6" s="33">
        <v>653898</v>
      </c>
      <c r="F6" s="32">
        <v>684834</v>
      </c>
      <c r="G6" s="33">
        <v>675824</v>
      </c>
      <c r="H6" s="34">
        <v>675824</v>
      </c>
      <c r="I6" s="33">
        <v>710388</v>
      </c>
      <c r="J6" s="33">
        <v>740757</v>
      </c>
      <c r="K6" s="33">
        <v>780761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165</v>
      </c>
      <c r="C7" s="33">
        <v>395037</v>
      </c>
      <c r="D7" s="33">
        <v>351355</v>
      </c>
      <c r="E7" s="33">
        <v>336809</v>
      </c>
      <c r="F7" s="32">
        <v>359776</v>
      </c>
      <c r="G7" s="33">
        <v>394551</v>
      </c>
      <c r="H7" s="34">
        <v>394551</v>
      </c>
      <c r="I7" s="33">
        <v>449737</v>
      </c>
      <c r="J7" s="33">
        <v>505286</v>
      </c>
      <c r="K7" s="33">
        <v>570895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166</v>
      </c>
      <c r="C8" s="33">
        <v>390962</v>
      </c>
      <c r="D8" s="33">
        <v>441623</v>
      </c>
      <c r="E8" s="33">
        <v>65289</v>
      </c>
      <c r="F8" s="32">
        <v>509936</v>
      </c>
      <c r="G8" s="33">
        <v>517945</v>
      </c>
      <c r="H8" s="34">
        <v>347509</v>
      </c>
      <c r="I8" s="33">
        <v>543243</v>
      </c>
      <c r="J8" s="33">
        <v>616362</v>
      </c>
      <c r="K8" s="33">
        <v>583176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167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122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168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169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170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160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161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162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3402261</v>
      </c>
      <c r="D19" s="46">
        <f t="shared" ref="D19:K19" si="1">SUM(D4:D18)</f>
        <v>3439111</v>
      </c>
      <c r="E19" s="46">
        <f t="shared" si="1"/>
        <v>3402137</v>
      </c>
      <c r="F19" s="47">
        <f t="shared" si="1"/>
        <v>3521882</v>
      </c>
      <c r="G19" s="46">
        <f t="shared" si="1"/>
        <v>3766323</v>
      </c>
      <c r="H19" s="48">
        <f t="shared" si="1"/>
        <v>3256188</v>
      </c>
      <c r="I19" s="46">
        <f t="shared" si="1"/>
        <v>3524895</v>
      </c>
      <c r="J19" s="46">
        <f t="shared" si="1"/>
        <v>4096658</v>
      </c>
      <c r="K19" s="46">
        <f t="shared" si="1"/>
        <v>4492673.05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>
      <selection activeCell="M18" sqref="M18"/>
    </sheetView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132</v>
      </c>
      <c r="F3" s="17" t="s">
        <v>131</v>
      </c>
      <c r="G3" s="17" t="s">
        <v>130</v>
      </c>
      <c r="H3" s="173" t="s">
        <v>129</v>
      </c>
      <c r="I3" s="174"/>
      <c r="J3" s="175"/>
      <c r="K3" s="17" t="s">
        <v>128</v>
      </c>
      <c r="L3" s="17" t="s">
        <v>127</v>
      </c>
      <c r="M3" s="17" t="s">
        <v>126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222518</v>
      </c>
      <c r="F4" s="72">
        <f t="shared" ref="F4:M4" si="0">F5+F8+F47</f>
        <v>378378</v>
      </c>
      <c r="G4" s="72">
        <f t="shared" si="0"/>
        <v>57304</v>
      </c>
      <c r="H4" s="73">
        <f t="shared" si="0"/>
        <v>409586</v>
      </c>
      <c r="I4" s="72">
        <f t="shared" si="0"/>
        <v>410186</v>
      </c>
      <c r="J4" s="74">
        <f t="shared" si="0"/>
        <v>239750</v>
      </c>
      <c r="K4" s="72">
        <f t="shared" si="0"/>
        <v>328243</v>
      </c>
      <c r="L4" s="72">
        <f t="shared" si="0"/>
        <v>401362</v>
      </c>
      <c r="M4" s="72">
        <f t="shared" si="0"/>
        <v>368176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2416</v>
      </c>
      <c r="F5" s="100">
        <f t="shared" ref="F5:M5" si="1">SUM(F6:F7)</f>
        <v>2181</v>
      </c>
      <c r="G5" s="100">
        <f t="shared" si="1"/>
        <v>2837</v>
      </c>
      <c r="H5" s="101">
        <f t="shared" si="1"/>
        <v>2921</v>
      </c>
      <c r="I5" s="100">
        <f t="shared" si="1"/>
        <v>2921</v>
      </c>
      <c r="J5" s="102">
        <f t="shared" si="1"/>
        <v>2921</v>
      </c>
      <c r="K5" s="100">
        <f t="shared" si="1"/>
        <v>2955</v>
      </c>
      <c r="L5" s="100">
        <f t="shared" si="1"/>
        <v>3091</v>
      </c>
      <c r="M5" s="100">
        <f t="shared" si="1"/>
        <v>3332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2196</v>
      </c>
      <c r="F6" s="79">
        <v>1910</v>
      </c>
      <c r="G6" s="79">
        <v>2477</v>
      </c>
      <c r="H6" s="80">
        <v>2403</v>
      </c>
      <c r="I6" s="79">
        <v>2403</v>
      </c>
      <c r="J6" s="81">
        <v>2403</v>
      </c>
      <c r="K6" s="79">
        <v>2422</v>
      </c>
      <c r="L6" s="79">
        <v>2533</v>
      </c>
      <c r="M6" s="79">
        <v>2731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220</v>
      </c>
      <c r="F7" s="93">
        <v>271</v>
      </c>
      <c r="G7" s="93">
        <v>360</v>
      </c>
      <c r="H7" s="94">
        <v>518</v>
      </c>
      <c r="I7" s="93">
        <v>518</v>
      </c>
      <c r="J7" s="95">
        <v>518</v>
      </c>
      <c r="K7" s="93">
        <v>533</v>
      </c>
      <c r="L7" s="93">
        <v>558</v>
      </c>
      <c r="M7" s="93">
        <v>601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220102</v>
      </c>
      <c r="F8" s="100">
        <f t="shared" ref="F8:M8" si="2">SUM(F9:F46)</f>
        <v>376197</v>
      </c>
      <c r="G8" s="100">
        <f t="shared" si="2"/>
        <v>54467</v>
      </c>
      <c r="H8" s="101">
        <f t="shared" si="2"/>
        <v>406665</v>
      </c>
      <c r="I8" s="100">
        <f t="shared" si="2"/>
        <v>407265</v>
      </c>
      <c r="J8" s="102">
        <f t="shared" si="2"/>
        <v>236829</v>
      </c>
      <c r="K8" s="100">
        <f t="shared" si="2"/>
        <v>325288</v>
      </c>
      <c r="L8" s="100">
        <f t="shared" si="2"/>
        <v>398271</v>
      </c>
      <c r="M8" s="100">
        <f t="shared" si="2"/>
        <v>364844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3012</v>
      </c>
      <c r="F11" s="86">
        <v>0</v>
      </c>
      <c r="G11" s="86">
        <v>0</v>
      </c>
      <c r="H11" s="87">
        <v>5000</v>
      </c>
      <c r="I11" s="86">
        <v>5000</v>
      </c>
      <c r="J11" s="88">
        <v>5000</v>
      </c>
      <c r="K11" s="86">
        <v>4000</v>
      </c>
      <c r="L11" s="86">
        <v>4184</v>
      </c>
      <c r="M11" s="86">
        <v>4406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7</v>
      </c>
      <c r="G14" s="86">
        <v>0</v>
      </c>
      <c r="H14" s="87">
        <v>85</v>
      </c>
      <c r="I14" s="86">
        <v>85</v>
      </c>
      <c r="J14" s="88">
        <v>85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192042</v>
      </c>
      <c r="F22" s="86">
        <v>349559</v>
      </c>
      <c r="G22" s="86">
        <v>50660</v>
      </c>
      <c r="H22" s="87">
        <v>341135</v>
      </c>
      <c r="I22" s="86">
        <v>341135</v>
      </c>
      <c r="J22" s="88">
        <v>220367</v>
      </c>
      <c r="K22" s="86">
        <v>260833</v>
      </c>
      <c r="L22" s="86">
        <v>293846</v>
      </c>
      <c r="M22" s="86">
        <v>293846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22603</v>
      </c>
      <c r="F23" s="86">
        <v>24026</v>
      </c>
      <c r="G23" s="86">
        <v>0</v>
      </c>
      <c r="H23" s="87">
        <v>56000</v>
      </c>
      <c r="I23" s="86">
        <v>56000</v>
      </c>
      <c r="J23" s="88">
        <v>6332</v>
      </c>
      <c r="K23" s="86">
        <v>56000</v>
      </c>
      <c r="L23" s="86">
        <v>95576</v>
      </c>
      <c r="M23" s="86">
        <v>61681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2121</v>
      </c>
      <c r="F32" s="86">
        <v>1921</v>
      </c>
      <c r="G32" s="86">
        <v>105</v>
      </c>
      <c r="H32" s="87">
        <v>3000</v>
      </c>
      <c r="I32" s="86">
        <v>3000</v>
      </c>
      <c r="J32" s="88">
        <v>3000</v>
      </c>
      <c r="K32" s="86">
        <v>3000</v>
      </c>
      <c r="L32" s="86">
        <v>3138</v>
      </c>
      <c r="M32" s="86">
        <v>3304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128</v>
      </c>
      <c r="G36" s="86">
        <v>3249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102</v>
      </c>
      <c r="G39" s="86">
        <v>0</v>
      </c>
      <c r="H39" s="87">
        <v>690</v>
      </c>
      <c r="I39" s="86">
        <v>690</v>
      </c>
      <c r="J39" s="88">
        <v>690</v>
      </c>
      <c r="K39" s="86">
        <v>700</v>
      </c>
      <c r="L39" s="86">
        <v>732</v>
      </c>
      <c r="M39" s="86">
        <v>771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167</v>
      </c>
      <c r="F42" s="86">
        <v>454</v>
      </c>
      <c r="G42" s="86">
        <v>362</v>
      </c>
      <c r="H42" s="87">
        <v>555</v>
      </c>
      <c r="I42" s="86">
        <v>805</v>
      </c>
      <c r="J42" s="88">
        <v>805</v>
      </c>
      <c r="K42" s="86">
        <v>555</v>
      </c>
      <c r="L42" s="86">
        <v>585</v>
      </c>
      <c r="M42" s="86">
        <v>614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</v>
      </c>
      <c r="F44" s="86">
        <v>0</v>
      </c>
      <c r="G44" s="86">
        <v>19</v>
      </c>
      <c r="H44" s="87">
        <v>100</v>
      </c>
      <c r="I44" s="86">
        <v>100</v>
      </c>
      <c r="J44" s="88">
        <v>100</v>
      </c>
      <c r="K44" s="86">
        <v>100</v>
      </c>
      <c r="L44" s="86">
        <v>105</v>
      </c>
      <c r="M44" s="86">
        <v>111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151</v>
      </c>
      <c r="F45" s="86">
        <v>0</v>
      </c>
      <c r="G45" s="86">
        <v>72</v>
      </c>
      <c r="H45" s="87">
        <v>100</v>
      </c>
      <c r="I45" s="86">
        <v>450</v>
      </c>
      <c r="J45" s="88">
        <v>450</v>
      </c>
      <c r="K45" s="86">
        <v>100</v>
      </c>
      <c r="L45" s="86">
        <v>105</v>
      </c>
      <c r="M45" s="86">
        <v>111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350</v>
      </c>
      <c r="I51" s="72">
        <f t="shared" si="4"/>
        <v>396</v>
      </c>
      <c r="J51" s="74">
        <f t="shared" si="4"/>
        <v>396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350</v>
      </c>
      <c r="I73" s="86">
        <f t="shared" si="12"/>
        <v>396</v>
      </c>
      <c r="J73" s="88">
        <f t="shared" si="12"/>
        <v>396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350</v>
      </c>
      <c r="I74" s="79">
        <v>396</v>
      </c>
      <c r="J74" s="81">
        <v>396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168444</v>
      </c>
      <c r="F77" s="72">
        <f t="shared" ref="F77:M77" si="13">F78+F81+F84+F85+F86+F87+F88</f>
        <v>63245</v>
      </c>
      <c r="G77" s="72">
        <f t="shared" si="13"/>
        <v>7985</v>
      </c>
      <c r="H77" s="73">
        <f t="shared" si="13"/>
        <v>100000</v>
      </c>
      <c r="I77" s="72">
        <f t="shared" si="13"/>
        <v>107363</v>
      </c>
      <c r="J77" s="74">
        <f t="shared" si="13"/>
        <v>107363</v>
      </c>
      <c r="K77" s="72">
        <f t="shared" si="13"/>
        <v>215000</v>
      </c>
      <c r="L77" s="72">
        <f t="shared" si="13"/>
        <v>215000</v>
      </c>
      <c r="M77" s="72">
        <f t="shared" si="13"/>
        <v>215000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168444</v>
      </c>
      <c r="F78" s="100">
        <f t="shared" ref="F78:M78" si="14">SUM(F79:F80)</f>
        <v>63245</v>
      </c>
      <c r="G78" s="100">
        <f t="shared" si="14"/>
        <v>7985</v>
      </c>
      <c r="H78" s="101">
        <f t="shared" si="14"/>
        <v>100000</v>
      </c>
      <c r="I78" s="100">
        <f t="shared" si="14"/>
        <v>107363</v>
      </c>
      <c r="J78" s="102">
        <f t="shared" si="14"/>
        <v>107363</v>
      </c>
      <c r="K78" s="100">
        <f t="shared" si="14"/>
        <v>215000</v>
      </c>
      <c r="L78" s="100">
        <f t="shared" si="14"/>
        <v>215000</v>
      </c>
      <c r="M78" s="100">
        <f t="shared" si="14"/>
        <v>215000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168444</v>
      </c>
      <c r="F79" s="79">
        <v>63245</v>
      </c>
      <c r="G79" s="79">
        <v>7985</v>
      </c>
      <c r="H79" s="80">
        <v>100000</v>
      </c>
      <c r="I79" s="79">
        <v>107363</v>
      </c>
      <c r="J79" s="81">
        <v>107363</v>
      </c>
      <c r="K79" s="79">
        <v>215000</v>
      </c>
      <c r="L79" s="79">
        <v>215000</v>
      </c>
      <c r="M79" s="79">
        <v>215000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390962</v>
      </c>
      <c r="F92" s="46">
        <f t="shared" ref="F92:M92" si="16">F4+F51+F77+F90</f>
        <v>441623</v>
      </c>
      <c r="G92" s="46">
        <f t="shared" si="16"/>
        <v>65289</v>
      </c>
      <c r="H92" s="47">
        <f t="shared" si="16"/>
        <v>509936</v>
      </c>
      <c r="I92" s="46">
        <f t="shared" si="16"/>
        <v>517945</v>
      </c>
      <c r="J92" s="48">
        <f t="shared" si="16"/>
        <v>347509</v>
      </c>
      <c r="K92" s="46">
        <f t="shared" si="16"/>
        <v>543243</v>
      </c>
      <c r="L92" s="46">
        <f t="shared" si="16"/>
        <v>616362</v>
      </c>
      <c r="M92" s="46">
        <f t="shared" si="16"/>
        <v>583176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1737613</v>
      </c>
      <c r="D4" s="20">
        <f t="shared" ref="D4:K4" si="0">SUM(D5:D7)</f>
        <v>1722339</v>
      </c>
      <c r="E4" s="20">
        <f t="shared" si="0"/>
        <v>1307172</v>
      </c>
      <c r="F4" s="21">
        <f t="shared" si="0"/>
        <v>2308193</v>
      </c>
      <c r="G4" s="20">
        <f t="shared" si="0"/>
        <v>2285498</v>
      </c>
      <c r="H4" s="22">
        <f t="shared" si="0"/>
        <v>1773343</v>
      </c>
      <c r="I4" s="20">
        <f t="shared" si="0"/>
        <v>1857199</v>
      </c>
      <c r="J4" s="20">
        <f t="shared" si="0"/>
        <v>2052316</v>
      </c>
      <c r="K4" s="20">
        <f t="shared" si="0"/>
        <v>2170177.1159999999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816439</v>
      </c>
      <c r="D5" s="28">
        <v>858884</v>
      </c>
      <c r="E5" s="28">
        <v>885776</v>
      </c>
      <c r="F5" s="27">
        <v>1003876</v>
      </c>
      <c r="G5" s="28">
        <v>1013876</v>
      </c>
      <c r="H5" s="29">
        <v>997876</v>
      </c>
      <c r="I5" s="28">
        <v>1078064</v>
      </c>
      <c r="J5" s="28">
        <v>1135851</v>
      </c>
      <c r="K5" s="29">
        <v>1280168.676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921174</v>
      </c>
      <c r="D6" s="33">
        <v>863455</v>
      </c>
      <c r="E6" s="33">
        <v>421396</v>
      </c>
      <c r="F6" s="32">
        <v>1304317</v>
      </c>
      <c r="G6" s="33">
        <v>1271622</v>
      </c>
      <c r="H6" s="34">
        <v>775467</v>
      </c>
      <c r="I6" s="33">
        <v>779135</v>
      </c>
      <c r="J6" s="33">
        <v>916465</v>
      </c>
      <c r="K6" s="34">
        <v>890008.43999999983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1324871</v>
      </c>
      <c r="D8" s="20">
        <f t="shared" ref="D8:K8" si="1">SUM(D9:D15)</f>
        <v>1428057</v>
      </c>
      <c r="E8" s="20">
        <f t="shared" si="1"/>
        <v>1886787</v>
      </c>
      <c r="F8" s="21">
        <f t="shared" si="1"/>
        <v>991563</v>
      </c>
      <c r="G8" s="20">
        <f t="shared" si="1"/>
        <v>1272249</v>
      </c>
      <c r="H8" s="22">
        <f t="shared" si="1"/>
        <v>1274269</v>
      </c>
      <c r="I8" s="20">
        <f t="shared" si="1"/>
        <v>1324582</v>
      </c>
      <c r="J8" s="20">
        <f t="shared" si="1"/>
        <v>1570667</v>
      </c>
      <c r="K8" s="20">
        <f t="shared" si="1"/>
        <v>1925711.8219999999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128</v>
      </c>
      <c r="D9" s="28">
        <v>1197</v>
      </c>
      <c r="E9" s="28">
        <v>1304</v>
      </c>
      <c r="F9" s="27">
        <v>3017</v>
      </c>
      <c r="G9" s="28">
        <v>2932</v>
      </c>
      <c r="H9" s="29">
        <v>2652</v>
      </c>
      <c r="I9" s="28">
        <v>3168</v>
      </c>
      <c r="J9" s="28">
        <v>3313</v>
      </c>
      <c r="K9" s="29">
        <v>3488.2269999999999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826184</v>
      </c>
      <c r="D10" s="33">
        <v>897451</v>
      </c>
      <c r="E10" s="33">
        <v>1282207</v>
      </c>
      <c r="F10" s="32">
        <v>377759</v>
      </c>
      <c r="G10" s="33">
        <v>657984</v>
      </c>
      <c r="H10" s="34">
        <v>657984</v>
      </c>
      <c r="I10" s="33">
        <v>674605</v>
      </c>
      <c r="J10" s="33">
        <v>906606</v>
      </c>
      <c r="K10" s="34">
        <v>1226618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480808</v>
      </c>
      <c r="D13" s="33">
        <v>512897</v>
      </c>
      <c r="E13" s="33">
        <v>584203</v>
      </c>
      <c r="F13" s="32">
        <v>601721</v>
      </c>
      <c r="G13" s="33">
        <v>601721</v>
      </c>
      <c r="H13" s="34">
        <v>601721</v>
      </c>
      <c r="I13" s="33">
        <v>635641</v>
      </c>
      <c r="J13" s="33">
        <v>651455</v>
      </c>
      <c r="K13" s="34">
        <v>685820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17751</v>
      </c>
      <c r="D15" s="36">
        <v>16512</v>
      </c>
      <c r="E15" s="36">
        <v>19073</v>
      </c>
      <c r="F15" s="35">
        <v>9066</v>
      </c>
      <c r="G15" s="36">
        <v>9612</v>
      </c>
      <c r="H15" s="37">
        <v>11912</v>
      </c>
      <c r="I15" s="36">
        <v>11168</v>
      </c>
      <c r="J15" s="36">
        <v>9293</v>
      </c>
      <c r="K15" s="37">
        <v>9785.5949999999993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339142</v>
      </c>
      <c r="D16" s="20">
        <f t="shared" ref="D16:K16" si="2">SUM(D17:D23)</f>
        <v>287134</v>
      </c>
      <c r="E16" s="20">
        <f t="shared" si="2"/>
        <v>207780</v>
      </c>
      <c r="F16" s="21">
        <f t="shared" si="2"/>
        <v>222126</v>
      </c>
      <c r="G16" s="20">
        <f t="shared" si="2"/>
        <v>208576</v>
      </c>
      <c r="H16" s="22">
        <f t="shared" si="2"/>
        <v>208576</v>
      </c>
      <c r="I16" s="20">
        <f t="shared" si="2"/>
        <v>343114</v>
      </c>
      <c r="J16" s="20">
        <f t="shared" si="2"/>
        <v>473675</v>
      </c>
      <c r="K16" s="20">
        <f t="shared" si="2"/>
        <v>396784.11199999996</v>
      </c>
    </row>
    <row r="17" spans="1:11" s="14" customFormat="1" ht="12.75" customHeight="1" x14ac:dyDescent="0.25">
      <c r="A17" s="25"/>
      <c r="B17" s="26" t="s">
        <v>22</v>
      </c>
      <c r="C17" s="27">
        <v>215949</v>
      </c>
      <c r="D17" s="28">
        <v>218756</v>
      </c>
      <c r="E17" s="28">
        <v>186466</v>
      </c>
      <c r="F17" s="27">
        <v>200000</v>
      </c>
      <c r="G17" s="28">
        <v>178263</v>
      </c>
      <c r="H17" s="29">
        <v>178263</v>
      </c>
      <c r="I17" s="28">
        <v>266000</v>
      </c>
      <c r="J17" s="28">
        <v>392334</v>
      </c>
      <c r="K17" s="29">
        <v>311147</v>
      </c>
    </row>
    <row r="18" spans="1:11" s="14" customFormat="1" ht="12.75" customHeight="1" x14ac:dyDescent="0.25">
      <c r="A18" s="25"/>
      <c r="B18" s="26" t="s">
        <v>23</v>
      </c>
      <c r="C18" s="32">
        <v>123193</v>
      </c>
      <c r="D18" s="33">
        <v>68378</v>
      </c>
      <c r="E18" s="33">
        <v>21314</v>
      </c>
      <c r="F18" s="32">
        <v>22126</v>
      </c>
      <c r="G18" s="33">
        <v>29113</v>
      </c>
      <c r="H18" s="34">
        <v>29113</v>
      </c>
      <c r="I18" s="33">
        <v>77114</v>
      </c>
      <c r="J18" s="33">
        <v>81341</v>
      </c>
      <c r="K18" s="34">
        <v>85637.111999999994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1200</v>
      </c>
      <c r="H23" s="37">
        <v>1200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635</v>
      </c>
      <c r="D24" s="20">
        <v>1581</v>
      </c>
      <c r="E24" s="20">
        <v>398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3402261</v>
      </c>
      <c r="D26" s="46">
        <f t="shared" ref="D26:K26" si="3">+D4+D8+D16+D24</f>
        <v>3439111</v>
      </c>
      <c r="E26" s="46">
        <f t="shared" si="3"/>
        <v>3402137</v>
      </c>
      <c r="F26" s="47">
        <f t="shared" si="3"/>
        <v>3521882</v>
      </c>
      <c r="G26" s="46">
        <f t="shared" si="3"/>
        <v>3766323</v>
      </c>
      <c r="H26" s="48">
        <f t="shared" si="3"/>
        <v>3256188</v>
      </c>
      <c r="I26" s="46">
        <f t="shared" si="3"/>
        <v>3524895</v>
      </c>
      <c r="J26" s="46">
        <f t="shared" si="3"/>
        <v>4096658</v>
      </c>
      <c r="K26" s="46">
        <f t="shared" si="3"/>
        <v>4492673.05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1266</v>
      </c>
      <c r="D4" s="33">
        <v>1331</v>
      </c>
      <c r="E4" s="33">
        <v>1429</v>
      </c>
      <c r="F4" s="27">
        <v>1652</v>
      </c>
      <c r="G4" s="28">
        <v>1652</v>
      </c>
      <c r="H4" s="29">
        <v>1652</v>
      </c>
      <c r="I4" s="33">
        <v>1735</v>
      </c>
      <c r="J4" s="33">
        <v>1735</v>
      </c>
      <c r="K4" s="33">
        <v>1735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11099</v>
      </c>
      <c r="D5" s="33">
        <v>9234</v>
      </c>
      <c r="E5" s="33">
        <v>9937</v>
      </c>
      <c r="F5" s="32">
        <v>19581</v>
      </c>
      <c r="G5" s="33">
        <v>19870</v>
      </c>
      <c r="H5" s="34">
        <v>19870</v>
      </c>
      <c r="I5" s="33">
        <v>20173</v>
      </c>
      <c r="J5" s="33">
        <v>21181</v>
      </c>
      <c r="K5" s="33">
        <v>22890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158</v>
      </c>
      <c r="C6" s="33">
        <v>461745</v>
      </c>
      <c r="D6" s="33">
        <v>460095</v>
      </c>
      <c r="E6" s="33">
        <v>497346</v>
      </c>
      <c r="F6" s="32">
        <v>546503</v>
      </c>
      <c r="G6" s="33">
        <v>562812</v>
      </c>
      <c r="H6" s="34">
        <v>558012</v>
      </c>
      <c r="I6" s="33">
        <v>571742</v>
      </c>
      <c r="J6" s="33">
        <v>553670</v>
      </c>
      <c r="K6" s="33">
        <v>604729.9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0</v>
      </c>
      <c r="D7" s="33">
        <v>4737</v>
      </c>
      <c r="E7" s="33">
        <v>5607</v>
      </c>
      <c r="F7" s="32">
        <v>5381</v>
      </c>
      <c r="G7" s="33">
        <v>5381</v>
      </c>
      <c r="H7" s="34">
        <v>5381</v>
      </c>
      <c r="I7" s="33">
        <v>5658</v>
      </c>
      <c r="J7" s="33">
        <v>5918</v>
      </c>
      <c r="K7" s="33">
        <v>6354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474110</v>
      </c>
      <c r="D19" s="46">
        <f t="shared" ref="D19:K19" si="1">SUM(D4:D18)</f>
        <v>475397</v>
      </c>
      <c r="E19" s="46">
        <f t="shared" si="1"/>
        <v>514319</v>
      </c>
      <c r="F19" s="47">
        <f t="shared" si="1"/>
        <v>573117</v>
      </c>
      <c r="G19" s="46">
        <f t="shared" si="1"/>
        <v>589715</v>
      </c>
      <c r="H19" s="48">
        <f t="shared" si="1"/>
        <v>584915</v>
      </c>
      <c r="I19" s="46">
        <f t="shared" si="1"/>
        <v>599308</v>
      </c>
      <c r="J19" s="46">
        <f t="shared" si="1"/>
        <v>582504</v>
      </c>
      <c r="K19" s="46">
        <f t="shared" si="1"/>
        <v>635708.9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442556</v>
      </c>
      <c r="D4" s="20">
        <f t="shared" ref="D4:K4" si="0">SUM(D5:D7)</f>
        <v>461534</v>
      </c>
      <c r="E4" s="20">
        <f t="shared" si="0"/>
        <v>489497</v>
      </c>
      <c r="F4" s="21">
        <f t="shared" si="0"/>
        <v>557531</v>
      </c>
      <c r="G4" s="20">
        <f t="shared" si="0"/>
        <v>570529</v>
      </c>
      <c r="H4" s="22">
        <f t="shared" si="0"/>
        <v>564129</v>
      </c>
      <c r="I4" s="20">
        <f t="shared" si="0"/>
        <v>591768</v>
      </c>
      <c r="J4" s="20">
        <f t="shared" si="0"/>
        <v>574608</v>
      </c>
      <c r="K4" s="20">
        <f t="shared" si="0"/>
        <v>627394.5419999999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246638</v>
      </c>
      <c r="D5" s="28">
        <v>264694</v>
      </c>
      <c r="E5" s="28">
        <v>274190</v>
      </c>
      <c r="F5" s="27">
        <v>324471</v>
      </c>
      <c r="G5" s="28">
        <v>324471</v>
      </c>
      <c r="H5" s="29">
        <v>318071</v>
      </c>
      <c r="I5" s="28">
        <v>349272</v>
      </c>
      <c r="J5" s="28">
        <v>339631</v>
      </c>
      <c r="K5" s="29">
        <v>378413.54199999996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195918</v>
      </c>
      <c r="D6" s="33">
        <v>196840</v>
      </c>
      <c r="E6" s="33">
        <v>215307</v>
      </c>
      <c r="F6" s="32">
        <v>233060</v>
      </c>
      <c r="G6" s="33">
        <v>246058</v>
      </c>
      <c r="H6" s="34">
        <v>246058</v>
      </c>
      <c r="I6" s="33">
        <v>242496</v>
      </c>
      <c r="J6" s="33">
        <v>234977</v>
      </c>
      <c r="K6" s="34">
        <v>248981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9383</v>
      </c>
      <c r="D8" s="20">
        <f t="shared" ref="D8:K8" si="1">SUM(D9:D15)</f>
        <v>6887</v>
      </c>
      <c r="E8" s="20">
        <f t="shared" si="1"/>
        <v>9530</v>
      </c>
      <c r="F8" s="21">
        <f t="shared" si="1"/>
        <v>5460</v>
      </c>
      <c r="G8" s="20">
        <f t="shared" si="1"/>
        <v>5375</v>
      </c>
      <c r="H8" s="22">
        <f t="shared" si="1"/>
        <v>6975</v>
      </c>
      <c r="I8" s="20">
        <f t="shared" si="1"/>
        <v>5593</v>
      </c>
      <c r="J8" s="20">
        <f t="shared" si="1"/>
        <v>5859</v>
      </c>
      <c r="K8" s="20">
        <f t="shared" si="1"/>
        <v>6169.5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128</v>
      </c>
      <c r="D9" s="28">
        <v>467</v>
      </c>
      <c r="E9" s="28">
        <v>520</v>
      </c>
      <c r="F9" s="27">
        <v>960</v>
      </c>
      <c r="G9" s="28">
        <v>875</v>
      </c>
      <c r="H9" s="29">
        <v>875</v>
      </c>
      <c r="I9" s="28">
        <v>1008</v>
      </c>
      <c r="J9" s="28">
        <v>1054</v>
      </c>
      <c r="K9" s="29">
        <v>1109.5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9255</v>
      </c>
      <c r="D15" s="36">
        <v>6420</v>
      </c>
      <c r="E15" s="36">
        <v>9010</v>
      </c>
      <c r="F15" s="35">
        <v>4500</v>
      </c>
      <c r="G15" s="36">
        <v>4500</v>
      </c>
      <c r="H15" s="37">
        <v>6100</v>
      </c>
      <c r="I15" s="36">
        <v>4585</v>
      </c>
      <c r="J15" s="36">
        <v>4805</v>
      </c>
      <c r="K15" s="37">
        <v>5060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21536</v>
      </c>
      <c r="D16" s="20">
        <f t="shared" ref="D16:K16" si="2">SUM(D17:D23)</f>
        <v>5395</v>
      </c>
      <c r="E16" s="20">
        <f t="shared" si="2"/>
        <v>14894</v>
      </c>
      <c r="F16" s="21">
        <f t="shared" si="2"/>
        <v>10126</v>
      </c>
      <c r="G16" s="20">
        <f t="shared" si="2"/>
        <v>13811</v>
      </c>
      <c r="H16" s="22">
        <f t="shared" si="2"/>
        <v>13811</v>
      </c>
      <c r="I16" s="20">
        <f t="shared" si="2"/>
        <v>1947</v>
      </c>
      <c r="J16" s="20">
        <f t="shared" si="2"/>
        <v>2037</v>
      </c>
      <c r="K16" s="20">
        <f t="shared" si="2"/>
        <v>2145</v>
      </c>
    </row>
    <row r="17" spans="1:11" s="14" customFormat="1" ht="12.75" customHeight="1" x14ac:dyDescent="0.25">
      <c r="A17" s="25"/>
      <c r="B17" s="26" t="s">
        <v>22</v>
      </c>
      <c r="C17" s="27">
        <v>8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21528</v>
      </c>
      <c r="D18" s="33">
        <v>5395</v>
      </c>
      <c r="E18" s="33">
        <v>14894</v>
      </c>
      <c r="F18" s="32">
        <v>10126</v>
      </c>
      <c r="G18" s="33">
        <v>12611</v>
      </c>
      <c r="H18" s="34">
        <v>12611</v>
      </c>
      <c r="I18" s="33">
        <v>1947</v>
      </c>
      <c r="J18" s="33">
        <v>2037</v>
      </c>
      <c r="K18" s="34">
        <v>2145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1200</v>
      </c>
      <c r="H23" s="37">
        <v>1200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635</v>
      </c>
      <c r="D24" s="20">
        <v>1581</v>
      </c>
      <c r="E24" s="20">
        <v>398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474110</v>
      </c>
      <c r="D26" s="46">
        <f t="shared" ref="D26:K26" si="3">+D4+D8+D16+D24</f>
        <v>475397</v>
      </c>
      <c r="E26" s="46">
        <f t="shared" si="3"/>
        <v>514319</v>
      </c>
      <c r="F26" s="47">
        <f t="shared" si="3"/>
        <v>573117</v>
      </c>
      <c r="G26" s="46">
        <f t="shared" si="3"/>
        <v>589715</v>
      </c>
      <c r="H26" s="48">
        <f t="shared" si="3"/>
        <v>584915</v>
      </c>
      <c r="I26" s="46">
        <f t="shared" si="3"/>
        <v>599308</v>
      </c>
      <c r="J26" s="46">
        <f t="shared" si="3"/>
        <v>582504</v>
      </c>
      <c r="K26" s="46">
        <f t="shared" si="3"/>
        <v>635709.0419999999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898</v>
      </c>
      <c r="D4" s="33">
        <v>1245</v>
      </c>
      <c r="E4" s="33">
        <v>1215</v>
      </c>
      <c r="F4" s="27">
        <v>1560</v>
      </c>
      <c r="G4" s="28">
        <v>1560</v>
      </c>
      <c r="H4" s="29">
        <v>1560</v>
      </c>
      <c r="I4" s="33">
        <v>1617</v>
      </c>
      <c r="J4" s="33">
        <v>1691</v>
      </c>
      <c r="K4" s="33">
        <v>1819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13676</v>
      </c>
      <c r="D5" s="33">
        <v>14858</v>
      </c>
      <c r="E5" s="33">
        <v>15367</v>
      </c>
      <c r="F5" s="32">
        <v>16212</v>
      </c>
      <c r="G5" s="33">
        <v>16212</v>
      </c>
      <c r="H5" s="34">
        <v>16212</v>
      </c>
      <c r="I5" s="33">
        <v>17023</v>
      </c>
      <c r="J5" s="33">
        <v>17806</v>
      </c>
      <c r="K5" s="33">
        <v>18750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111256</v>
      </c>
      <c r="D6" s="33">
        <v>101479</v>
      </c>
      <c r="E6" s="33">
        <v>107568</v>
      </c>
      <c r="F6" s="32">
        <v>63484</v>
      </c>
      <c r="G6" s="33">
        <v>63484</v>
      </c>
      <c r="H6" s="34">
        <v>63484</v>
      </c>
      <c r="I6" s="33">
        <v>69158</v>
      </c>
      <c r="J6" s="33">
        <v>74639</v>
      </c>
      <c r="K6" s="33">
        <v>78595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643252</v>
      </c>
      <c r="D7" s="33">
        <v>885145</v>
      </c>
      <c r="E7" s="33">
        <v>1291358</v>
      </c>
      <c r="F7" s="32">
        <v>358063</v>
      </c>
      <c r="G7" s="33">
        <v>607288</v>
      </c>
      <c r="H7" s="34">
        <v>607288</v>
      </c>
      <c r="I7" s="33">
        <v>579424</v>
      </c>
      <c r="J7" s="33">
        <v>949195</v>
      </c>
      <c r="K7" s="33">
        <v>1180878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744606</v>
      </c>
      <c r="D8" s="33">
        <v>570422</v>
      </c>
      <c r="E8" s="33">
        <v>416314</v>
      </c>
      <c r="F8" s="32">
        <v>954900</v>
      </c>
      <c r="G8" s="33">
        <v>899744</v>
      </c>
      <c r="H8" s="34">
        <v>564845</v>
      </c>
      <c r="I8" s="33">
        <v>554997</v>
      </c>
      <c r="J8" s="33">
        <v>608418</v>
      </c>
      <c r="K8" s="33">
        <v>642090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1513688</v>
      </c>
      <c r="D19" s="46">
        <f t="shared" ref="D19:K19" si="1">SUM(D4:D18)</f>
        <v>1573149</v>
      </c>
      <c r="E19" s="46">
        <f t="shared" si="1"/>
        <v>1831822</v>
      </c>
      <c r="F19" s="47">
        <f t="shared" si="1"/>
        <v>1394219</v>
      </c>
      <c r="G19" s="46">
        <f t="shared" si="1"/>
        <v>1588288</v>
      </c>
      <c r="H19" s="48">
        <f t="shared" si="1"/>
        <v>1253389</v>
      </c>
      <c r="I19" s="46">
        <f t="shared" si="1"/>
        <v>1222219</v>
      </c>
      <c r="J19" s="46">
        <f t="shared" si="1"/>
        <v>1651749</v>
      </c>
      <c r="K19" s="46">
        <f t="shared" si="1"/>
        <v>1922132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706147</v>
      </c>
      <c r="D4" s="20">
        <f t="shared" ref="D4:K4" si="0">SUM(D5:D7)</f>
        <v>530164</v>
      </c>
      <c r="E4" s="20">
        <f t="shared" si="0"/>
        <v>403744</v>
      </c>
      <c r="F4" s="21">
        <f t="shared" si="0"/>
        <v>942776</v>
      </c>
      <c r="G4" s="20">
        <f t="shared" si="0"/>
        <v>887220</v>
      </c>
      <c r="H4" s="22">
        <f t="shared" si="0"/>
        <v>551901</v>
      </c>
      <c r="I4" s="20">
        <f t="shared" si="0"/>
        <v>481362</v>
      </c>
      <c r="J4" s="20">
        <f t="shared" si="0"/>
        <v>570792</v>
      </c>
      <c r="K4" s="20">
        <f t="shared" si="0"/>
        <v>602508.57400000002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270995</v>
      </c>
      <c r="D5" s="28">
        <v>279556</v>
      </c>
      <c r="E5" s="28">
        <v>281219</v>
      </c>
      <c r="F5" s="27">
        <v>318854</v>
      </c>
      <c r="G5" s="28">
        <v>318854</v>
      </c>
      <c r="H5" s="29">
        <v>309254</v>
      </c>
      <c r="I5" s="28">
        <v>332697</v>
      </c>
      <c r="J5" s="28">
        <v>348000</v>
      </c>
      <c r="K5" s="29">
        <v>375145.13399999996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435152</v>
      </c>
      <c r="D6" s="33">
        <v>250608</v>
      </c>
      <c r="E6" s="33">
        <v>122525</v>
      </c>
      <c r="F6" s="32">
        <v>623922</v>
      </c>
      <c r="G6" s="33">
        <v>568366</v>
      </c>
      <c r="H6" s="34">
        <v>242647</v>
      </c>
      <c r="I6" s="33">
        <v>148665</v>
      </c>
      <c r="J6" s="33">
        <v>222792</v>
      </c>
      <c r="K6" s="34">
        <v>227363.44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774715</v>
      </c>
      <c r="D8" s="20">
        <f t="shared" ref="D8:K8" si="1">SUM(D9:D15)</f>
        <v>854080</v>
      </c>
      <c r="E8" s="20">
        <f t="shared" si="1"/>
        <v>1244205</v>
      </c>
      <c r="F8" s="21">
        <f t="shared" si="1"/>
        <v>342443</v>
      </c>
      <c r="G8" s="20">
        <f t="shared" si="1"/>
        <v>622668</v>
      </c>
      <c r="H8" s="22">
        <f t="shared" si="1"/>
        <v>623088</v>
      </c>
      <c r="I8" s="20">
        <f t="shared" si="1"/>
        <v>621690</v>
      </c>
      <c r="J8" s="20">
        <f t="shared" si="1"/>
        <v>869319</v>
      </c>
      <c r="K8" s="20">
        <f t="shared" si="1"/>
        <v>1187354.3219999999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730</v>
      </c>
      <c r="E9" s="28">
        <v>784</v>
      </c>
      <c r="F9" s="27">
        <v>2057</v>
      </c>
      <c r="G9" s="28">
        <v>2057</v>
      </c>
      <c r="H9" s="29">
        <v>1777</v>
      </c>
      <c r="I9" s="28">
        <v>2160</v>
      </c>
      <c r="J9" s="28">
        <v>2259</v>
      </c>
      <c r="K9" s="29">
        <v>2378.7269999999999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768184</v>
      </c>
      <c r="D10" s="33">
        <v>845971</v>
      </c>
      <c r="E10" s="33">
        <v>1235812</v>
      </c>
      <c r="F10" s="32">
        <v>337759</v>
      </c>
      <c r="G10" s="33">
        <v>617984</v>
      </c>
      <c r="H10" s="34">
        <v>617984</v>
      </c>
      <c r="I10" s="33">
        <v>614605</v>
      </c>
      <c r="J10" s="33">
        <v>864306</v>
      </c>
      <c r="K10" s="34">
        <v>1182076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6531</v>
      </c>
      <c r="D15" s="36">
        <v>7379</v>
      </c>
      <c r="E15" s="36">
        <v>7609</v>
      </c>
      <c r="F15" s="35">
        <v>2627</v>
      </c>
      <c r="G15" s="36">
        <v>2627</v>
      </c>
      <c r="H15" s="37">
        <v>3327</v>
      </c>
      <c r="I15" s="36">
        <v>4925</v>
      </c>
      <c r="J15" s="36">
        <v>2754</v>
      </c>
      <c r="K15" s="37">
        <v>2899.5949999999998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32826</v>
      </c>
      <c r="D16" s="20">
        <f t="shared" ref="D16:K16" si="2">SUM(D17:D23)</f>
        <v>188905</v>
      </c>
      <c r="E16" s="20">
        <f t="shared" si="2"/>
        <v>183873</v>
      </c>
      <c r="F16" s="21">
        <f t="shared" si="2"/>
        <v>109000</v>
      </c>
      <c r="G16" s="20">
        <f t="shared" si="2"/>
        <v>78400</v>
      </c>
      <c r="H16" s="22">
        <f t="shared" si="2"/>
        <v>78400</v>
      </c>
      <c r="I16" s="20">
        <f t="shared" si="2"/>
        <v>119167</v>
      </c>
      <c r="J16" s="20">
        <f t="shared" si="2"/>
        <v>211638</v>
      </c>
      <c r="K16" s="20">
        <f t="shared" si="2"/>
        <v>132269.11199999999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155511</v>
      </c>
      <c r="E17" s="28">
        <v>178481</v>
      </c>
      <c r="F17" s="27">
        <v>100000</v>
      </c>
      <c r="G17" s="28">
        <v>69000</v>
      </c>
      <c r="H17" s="29">
        <v>69000</v>
      </c>
      <c r="I17" s="28">
        <v>51000</v>
      </c>
      <c r="J17" s="28">
        <v>177334</v>
      </c>
      <c r="K17" s="29">
        <v>96147</v>
      </c>
    </row>
    <row r="18" spans="1:11" s="14" customFormat="1" ht="12.75" customHeight="1" x14ac:dyDescent="0.25">
      <c r="A18" s="25"/>
      <c r="B18" s="26" t="s">
        <v>23</v>
      </c>
      <c r="C18" s="32">
        <v>32826</v>
      </c>
      <c r="D18" s="33">
        <v>33394</v>
      </c>
      <c r="E18" s="33">
        <v>5392</v>
      </c>
      <c r="F18" s="32">
        <v>9000</v>
      </c>
      <c r="G18" s="33">
        <v>9400</v>
      </c>
      <c r="H18" s="34">
        <v>9400</v>
      </c>
      <c r="I18" s="33">
        <v>68167</v>
      </c>
      <c r="J18" s="33">
        <v>34304</v>
      </c>
      <c r="K18" s="34">
        <v>36122.112000000001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1513688</v>
      </c>
      <c r="D26" s="46">
        <f t="shared" ref="D26:K26" si="3">+D4+D8+D16+D24</f>
        <v>1573149</v>
      </c>
      <c r="E26" s="46">
        <f t="shared" si="3"/>
        <v>1831822</v>
      </c>
      <c r="F26" s="47">
        <f t="shared" si="3"/>
        <v>1394219</v>
      </c>
      <c r="G26" s="46">
        <f t="shared" si="3"/>
        <v>1588288</v>
      </c>
      <c r="H26" s="48">
        <f t="shared" si="3"/>
        <v>1253389</v>
      </c>
      <c r="I26" s="46">
        <f t="shared" si="3"/>
        <v>1222219</v>
      </c>
      <c r="J26" s="46">
        <f t="shared" si="3"/>
        <v>1651749</v>
      </c>
      <c r="K26" s="46">
        <f t="shared" si="3"/>
        <v>1922132.0079999999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  <c r="Z3" s="54" t="s">
        <v>32</v>
      </c>
    </row>
    <row r="4" spans="1:27" s="14" customFormat="1" ht="12.75" customHeight="1" x14ac:dyDescent="0.25">
      <c r="A4" s="25"/>
      <c r="B4" s="56" t="s">
        <v>142</v>
      </c>
      <c r="C4" s="33">
        <v>2841</v>
      </c>
      <c r="D4" s="33">
        <v>1043</v>
      </c>
      <c r="E4" s="33">
        <v>1124</v>
      </c>
      <c r="F4" s="27">
        <v>1134</v>
      </c>
      <c r="G4" s="28">
        <v>1134</v>
      </c>
      <c r="H4" s="29">
        <v>1134</v>
      </c>
      <c r="I4" s="33">
        <v>1168</v>
      </c>
      <c r="J4" s="33">
        <v>1222</v>
      </c>
      <c r="K4" s="33">
        <v>1315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143</v>
      </c>
      <c r="C5" s="33">
        <v>55000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144</v>
      </c>
      <c r="C6" s="33">
        <v>485046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145</v>
      </c>
      <c r="C7" s="33">
        <v>12243</v>
      </c>
      <c r="D7" s="33">
        <v>23465</v>
      </c>
      <c r="E7" s="33">
        <v>14007</v>
      </c>
      <c r="F7" s="32">
        <v>26202</v>
      </c>
      <c r="G7" s="33">
        <v>26192</v>
      </c>
      <c r="H7" s="34">
        <v>26192</v>
      </c>
      <c r="I7" s="33">
        <v>27263</v>
      </c>
      <c r="J7" s="33">
        <v>28646</v>
      </c>
      <c r="K7" s="33">
        <v>30735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146</v>
      </c>
      <c r="C8" s="33">
        <v>14138</v>
      </c>
      <c r="D8" s="33">
        <v>0</v>
      </c>
      <c r="E8" s="33">
        <v>0</v>
      </c>
      <c r="F8" s="32">
        <v>0</v>
      </c>
      <c r="G8" s="33">
        <v>500</v>
      </c>
      <c r="H8" s="34">
        <v>500</v>
      </c>
      <c r="I8" s="33">
        <v>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147</v>
      </c>
      <c r="C9" s="33">
        <v>59196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148</v>
      </c>
      <c r="C10" s="33">
        <v>0</v>
      </c>
      <c r="D10" s="33">
        <v>8413</v>
      </c>
      <c r="E10" s="33">
        <v>3927</v>
      </c>
      <c r="F10" s="32">
        <v>8390</v>
      </c>
      <c r="G10" s="33">
        <v>8890</v>
      </c>
      <c r="H10" s="34">
        <v>8890</v>
      </c>
      <c r="I10" s="33">
        <v>8574</v>
      </c>
      <c r="J10" s="33">
        <v>8968</v>
      </c>
      <c r="K10" s="33">
        <v>9561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149</v>
      </c>
      <c r="C11" s="33">
        <v>0</v>
      </c>
      <c r="D11" s="33">
        <v>46480</v>
      </c>
      <c r="E11" s="33">
        <v>45000</v>
      </c>
      <c r="F11" s="32">
        <v>40000</v>
      </c>
      <c r="G11" s="33">
        <v>30000</v>
      </c>
      <c r="H11" s="34">
        <v>30000</v>
      </c>
      <c r="I11" s="33">
        <v>30000</v>
      </c>
      <c r="J11" s="33">
        <v>42300</v>
      </c>
      <c r="K11" s="33">
        <v>44542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150</v>
      </c>
      <c r="C12" s="33">
        <v>0</v>
      </c>
      <c r="D12" s="33">
        <v>518186</v>
      </c>
      <c r="E12" s="33">
        <v>589840</v>
      </c>
      <c r="F12" s="32">
        <v>609108</v>
      </c>
      <c r="G12" s="33">
        <v>609108</v>
      </c>
      <c r="H12" s="34">
        <v>609108</v>
      </c>
      <c r="I12" s="33">
        <v>643383</v>
      </c>
      <c r="J12" s="33">
        <v>659621</v>
      </c>
      <c r="K12" s="33">
        <v>694608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628464</v>
      </c>
      <c r="D19" s="46">
        <f t="shared" ref="D19:K19" si="1">SUM(D4:D18)</f>
        <v>597587</v>
      </c>
      <c r="E19" s="46">
        <f t="shared" si="1"/>
        <v>653898</v>
      </c>
      <c r="F19" s="47">
        <f t="shared" si="1"/>
        <v>684834</v>
      </c>
      <c r="G19" s="46">
        <f t="shared" si="1"/>
        <v>675824</v>
      </c>
      <c r="H19" s="48">
        <f t="shared" si="1"/>
        <v>675824</v>
      </c>
      <c r="I19" s="46">
        <f t="shared" si="1"/>
        <v>710388</v>
      </c>
      <c r="J19" s="46">
        <f t="shared" si="1"/>
        <v>740757</v>
      </c>
      <c r="K19" s="46">
        <f t="shared" si="1"/>
        <v>780761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132</v>
      </c>
      <c r="D3" s="17" t="s">
        <v>131</v>
      </c>
      <c r="E3" s="17" t="s">
        <v>130</v>
      </c>
      <c r="F3" s="173" t="s">
        <v>129</v>
      </c>
      <c r="G3" s="174"/>
      <c r="H3" s="175"/>
      <c r="I3" s="17" t="s">
        <v>128</v>
      </c>
      <c r="J3" s="17" t="s">
        <v>127</v>
      </c>
      <c r="K3" s="17" t="s">
        <v>126</v>
      </c>
    </row>
    <row r="4" spans="1:27" s="23" customFormat="1" ht="12.75" customHeight="1" x14ac:dyDescent="0.25">
      <c r="A4" s="18"/>
      <c r="B4" s="19" t="s">
        <v>6</v>
      </c>
      <c r="C4" s="20">
        <f>SUM(C5:C7)</f>
        <v>60491</v>
      </c>
      <c r="D4" s="20">
        <f t="shared" ref="D4:K4" si="0">SUM(D5:D7)</f>
        <v>38063</v>
      </c>
      <c r="E4" s="20">
        <f t="shared" si="0"/>
        <v>24695</v>
      </c>
      <c r="F4" s="21">
        <f t="shared" si="0"/>
        <v>42913</v>
      </c>
      <c r="G4" s="20">
        <f t="shared" si="0"/>
        <v>43403</v>
      </c>
      <c r="H4" s="22">
        <f t="shared" si="0"/>
        <v>43403</v>
      </c>
      <c r="I4" s="20">
        <f t="shared" si="0"/>
        <v>44547</v>
      </c>
      <c r="J4" s="20">
        <f t="shared" si="0"/>
        <v>46793</v>
      </c>
      <c r="K4" s="20">
        <f t="shared" si="0"/>
        <v>50179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24198</v>
      </c>
      <c r="D5" s="28">
        <v>25967</v>
      </c>
      <c r="E5" s="28">
        <v>19687</v>
      </c>
      <c r="F5" s="27">
        <v>32988</v>
      </c>
      <c r="G5" s="28">
        <v>32988</v>
      </c>
      <c r="H5" s="29">
        <v>32988</v>
      </c>
      <c r="I5" s="28">
        <v>34636</v>
      </c>
      <c r="J5" s="28">
        <v>36229</v>
      </c>
      <c r="K5" s="29">
        <v>39054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36293</v>
      </c>
      <c r="D6" s="33">
        <v>12096</v>
      </c>
      <c r="E6" s="33">
        <v>5008</v>
      </c>
      <c r="F6" s="32">
        <v>9925</v>
      </c>
      <c r="G6" s="33">
        <v>10415</v>
      </c>
      <c r="H6" s="34">
        <v>10415</v>
      </c>
      <c r="I6" s="33">
        <v>9911</v>
      </c>
      <c r="J6" s="33">
        <v>10564</v>
      </c>
      <c r="K6" s="34">
        <v>11125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536716</v>
      </c>
      <c r="D8" s="20">
        <f t="shared" ref="D8:K8" si="1">SUM(D9:D15)</f>
        <v>559524</v>
      </c>
      <c r="E8" s="20">
        <f t="shared" si="1"/>
        <v>629203</v>
      </c>
      <c r="F8" s="21">
        <f t="shared" si="1"/>
        <v>641921</v>
      </c>
      <c r="G8" s="20">
        <f t="shared" si="1"/>
        <v>632421</v>
      </c>
      <c r="H8" s="22">
        <f t="shared" si="1"/>
        <v>632421</v>
      </c>
      <c r="I8" s="20">
        <f t="shared" si="1"/>
        <v>665841</v>
      </c>
      <c r="J8" s="20">
        <f t="shared" si="1"/>
        <v>693964</v>
      </c>
      <c r="K8" s="20">
        <f t="shared" si="1"/>
        <v>730582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55000</v>
      </c>
      <c r="D10" s="33">
        <v>46480</v>
      </c>
      <c r="E10" s="33">
        <v>45000</v>
      </c>
      <c r="F10" s="32">
        <v>40000</v>
      </c>
      <c r="G10" s="33">
        <v>30000</v>
      </c>
      <c r="H10" s="34">
        <v>30000</v>
      </c>
      <c r="I10" s="33">
        <v>30000</v>
      </c>
      <c r="J10" s="33">
        <v>42300</v>
      </c>
      <c r="K10" s="34">
        <v>44542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480808</v>
      </c>
      <c r="D13" s="33">
        <v>512897</v>
      </c>
      <c r="E13" s="33">
        <v>584203</v>
      </c>
      <c r="F13" s="32">
        <v>601721</v>
      </c>
      <c r="G13" s="33">
        <v>601721</v>
      </c>
      <c r="H13" s="34">
        <v>601721</v>
      </c>
      <c r="I13" s="33">
        <v>635641</v>
      </c>
      <c r="J13" s="33">
        <v>651455</v>
      </c>
      <c r="K13" s="34">
        <v>685820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908</v>
      </c>
      <c r="D15" s="36">
        <v>147</v>
      </c>
      <c r="E15" s="36">
        <v>0</v>
      </c>
      <c r="F15" s="35">
        <v>200</v>
      </c>
      <c r="G15" s="36">
        <v>700</v>
      </c>
      <c r="H15" s="37">
        <v>700</v>
      </c>
      <c r="I15" s="36">
        <v>200</v>
      </c>
      <c r="J15" s="36">
        <v>209</v>
      </c>
      <c r="K15" s="37">
        <v>220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31257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31257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628464</v>
      </c>
      <c r="D26" s="46">
        <f t="shared" ref="D26:K26" si="3">+D4+D8+D16+D24</f>
        <v>597587</v>
      </c>
      <c r="E26" s="46">
        <f t="shared" si="3"/>
        <v>653898</v>
      </c>
      <c r="F26" s="47">
        <f t="shared" si="3"/>
        <v>684834</v>
      </c>
      <c r="G26" s="46">
        <f t="shared" si="3"/>
        <v>675824</v>
      </c>
      <c r="H26" s="48">
        <f t="shared" si="3"/>
        <v>675824</v>
      </c>
      <c r="I26" s="46">
        <f t="shared" si="3"/>
        <v>710388</v>
      </c>
      <c r="J26" s="46">
        <f t="shared" si="3"/>
        <v>740757</v>
      </c>
      <c r="K26" s="46">
        <f t="shared" si="3"/>
        <v>780761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2014-05-29T13:39:10Z</dcterms:created>
  <dcterms:modified xsi:type="dcterms:W3CDTF">2014-05-30T14:39:27Z</dcterms:modified>
</cp:coreProperties>
</file>